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Questa_cartella_di_lavoro" hidePivotFieldList="1"/>
  <bookViews>
    <workbookView xWindow="-120" yWindow="-120" windowWidth="29040" windowHeight="15840" activeTab="1"/>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Foglio1" sheetId="93" r:id="rId8"/>
    <sheet name="Foglio2" sheetId="94" r:id="rId9"/>
    <sheet name="Foglio3" sheetId="95" r:id="rId10"/>
    <sheet name="Foglio4" sheetId="96" r:id="rId11"/>
    <sheet name="Foglio5" sheetId="97" r:id="rId12"/>
    <sheet name="Foglio6" sheetId="98" r:id="rId13"/>
    <sheet name="Foglio7" sheetId="99" r:id="rId14"/>
    <sheet name="Foglio8" sheetId="100" r:id="rId15"/>
    <sheet name="5" sheetId="7" r:id="rId16"/>
    <sheet name="6" sheetId="8" r:id="rId17"/>
    <sheet name="7" sheetId="9" r:id="rId18"/>
    <sheet name="8" sheetId="10" r:id="rId19"/>
    <sheet name="9" sheetId="11" r:id="rId20"/>
    <sheet name="10" sheetId="12" r:id="rId21"/>
    <sheet name="11" sheetId="13" r:id="rId22"/>
    <sheet name="12" sheetId="14" r:id="rId23"/>
    <sheet name="13" sheetId="15" r:id="rId24"/>
    <sheet name="14" sheetId="16" r:id="rId25"/>
    <sheet name="15" sheetId="17" r:id="rId26"/>
    <sheet name="16" sheetId="18" r:id="rId27"/>
    <sheet name="17" sheetId="19" r:id="rId28"/>
    <sheet name="18" sheetId="20" r:id="rId29"/>
    <sheet name="19" sheetId="21" r:id="rId30"/>
    <sheet name="20" sheetId="22" r:id="rId31"/>
    <sheet name="21" sheetId="24" r:id="rId32"/>
    <sheet name="22" sheetId="25" r:id="rId33"/>
    <sheet name="23" sheetId="26" r:id="rId34"/>
    <sheet name="24" sheetId="27" r:id="rId35"/>
    <sheet name="25" sheetId="28" r:id="rId36"/>
    <sheet name="26" sheetId="29" r:id="rId37"/>
    <sheet name="27" sheetId="30" r:id="rId38"/>
    <sheet name="28" sheetId="31" r:id="rId39"/>
    <sheet name="29" sheetId="32" r:id="rId40"/>
    <sheet name="30" sheetId="34" r:id="rId41"/>
    <sheet name="31" sheetId="35" r:id="rId42"/>
    <sheet name="32" sheetId="36" r:id="rId43"/>
    <sheet name="33" sheetId="37" r:id="rId44"/>
    <sheet name="34" sheetId="38" r:id="rId45"/>
    <sheet name="35" sheetId="39" r:id="rId46"/>
    <sheet name="36" sheetId="40" r:id="rId47"/>
    <sheet name="37" sheetId="41" r:id="rId48"/>
    <sheet name="38" sheetId="42" r:id="rId49"/>
    <sheet name="39" sheetId="43" r:id="rId50"/>
    <sheet name="40" sheetId="44" r:id="rId51"/>
    <sheet name="41" sheetId="45" r:id="rId52"/>
    <sheet name="42" sheetId="46" r:id="rId53"/>
    <sheet name="43" sheetId="47" r:id="rId54"/>
    <sheet name="44" sheetId="48" r:id="rId55"/>
    <sheet name="45" sheetId="49" r:id="rId56"/>
    <sheet name="46" sheetId="50" r:id="rId57"/>
    <sheet name="47" sheetId="51" r:id="rId58"/>
    <sheet name="Foglio9" sheetId="101" r:id="rId59"/>
    <sheet name="48" sheetId="52" r:id="rId60"/>
    <sheet name="49" sheetId="54" r:id="rId61"/>
    <sheet name="50" sheetId="55" r:id="rId62"/>
    <sheet name="51" sheetId="56" r:id="rId63"/>
    <sheet name="52" sheetId="57" r:id="rId64"/>
    <sheet name="53" sheetId="58" r:id="rId65"/>
    <sheet name="54" sheetId="60" r:id="rId66"/>
    <sheet name="55" sheetId="61" r:id="rId67"/>
    <sheet name="56" sheetId="62" r:id="rId68"/>
    <sheet name="57" sheetId="63" r:id="rId69"/>
    <sheet name="58" sheetId="64" r:id="rId70"/>
    <sheet name="59" sheetId="65" r:id="rId71"/>
    <sheet name="60" sheetId="66" r:id="rId72"/>
    <sheet name="61" sheetId="67" r:id="rId73"/>
    <sheet name="62" sheetId="68" r:id="rId74"/>
    <sheet name="63" sheetId="69" r:id="rId75"/>
    <sheet name="64" sheetId="70" r:id="rId76"/>
    <sheet name="65" sheetId="71" r:id="rId77"/>
    <sheet name="66" sheetId="72" r:id="rId78"/>
    <sheet name="67" sheetId="73" r:id="rId79"/>
    <sheet name="68" sheetId="74" r:id="rId80"/>
    <sheet name="69" sheetId="75" r:id="rId81"/>
    <sheet name="70" sheetId="76" r:id="rId82"/>
    <sheet name="71" sheetId="77" r:id="rId83"/>
    <sheet name="72" sheetId="78" r:id="rId84"/>
    <sheet name="73" sheetId="79" r:id="rId85"/>
    <sheet name="74" sheetId="80" r:id="rId86"/>
    <sheet name="75" sheetId="81" r:id="rId87"/>
    <sheet name="76" sheetId="82" r:id="rId88"/>
    <sheet name="77" sheetId="83" r:id="rId89"/>
    <sheet name="78" sheetId="84" r:id="rId90"/>
    <sheet name="79" sheetId="85" r:id="rId91"/>
    <sheet name="80" sheetId="87" r:id="rId92"/>
    <sheet name="81" sheetId="88" r:id="rId93"/>
    <sheet name="82" sheetId="89" r:id="rId94"/>
    <sheet name="83" sheetId="90" r:id="rId95"/>
    <sheet name="84" sheetId="91" r:id="rId96"/>
    <sheet name="85" sheetId="92" r:id="rId97"/>
  </sheets>
  <externalReferences>
    <externalReference r:id="rId98"/>
  </externalReferences>
  <definedNames>
    <definedName name="_xlcn.WorksheetConnection_IndiceSchedeF11F581" hidden="1">'Indice Schede'!$G$12:$G$58</definedName>
    <definedName name="_xlcn.WorksheetConnection_IndiceSchedeN10R631" hidden="1">'Indice Schede'!$O$11:$S$61</definedName>
    <definedName name="_xlcn.WorksheetConnection_RISCHIO2.xlsxIndiceSchedeF10F581" hidden="1">'Indice Schede'!$G$11:$G$58</definedName>
    <definedName name="_xlnm.Print_Area" localSheetId="3">'1'!$A$1:$B$48</definedName>
    <definedName name="_xlnm.Print_Area" localSheetId="20">'10'!$A$1:$B$48</definedName>
    <definedName name="_xlnm.Print_Area" localSheetId="21">'11'!$A$1:$B$48</definedName>
    <definedName name="_xlnm.Print_Area" localSheetId="22">'12'!$A$1:$B$48</definedName>
    <definedName name="_xlnm.Print_Area" localSheetId="23">'13'!$A$1:$B$48</definedName>
    <definedName name="_xlnm.Print_Area" localSheetId="24">'14'!$A$1:$B$48</definedName>
    <definedName name="_xlnm.Print_Area" localSheetId="25">'15'!$A$1:$B$48</definedName>
    <definedName name="_xlnm.Print_Area" localSheetId="26">'16'!$A$1:$B$48</definedName>
    <definedName name="_xlnm.Print_Area" localSheetId="27">'17'!$A$1:$B$48</definedName>
    <definedName name="_xlnm.Print_Area" localSheetId="28">'18'!$A$1:$B$48</definedName>
    <definedName name="_xlnm.Print_Area" localSheetId="29">'19'!$A$1:$B$48</definedName>
    <definedName name="_xlnm.Print_Area" localSheetId="4">'2'!$A$1:$B$48</definedName>
    <definedName name="_xlnm.Print_Area" localSheetId="30">'20'!$A$1:$B$48</definedName>
    <definedName name="_xlnm.Print_Area" localSheetId="31">'21'!$A$1:$B$48</definedName>
    <definedName name="_xlnm.Print_Area" localSheetId="32">'22'!$A$1:$B$48</definedName>
    <definedName name="_xlnm.Print_Area" localSheetId="33">'23'!$A$1:$B$48</definedName>
    <definedName name="_xlnm.Print_Area" localSheetId="34">'24'!$A$1:$B$48</definedName>
    <definedName name="_xlnm.Print_Area" localSheetId="35">'25'!$A$1:$B$48</definedName>
    <definedName name="_xlnm.Print_Area" localSheetId="36">'26'!$A$1:$B$48</definedName>
    <definedName name="_xlnm.Print_Area" localSheetId="37">'27'!$A$1:$B$48</definedName>
    <definedName name="_xlnm.Print_Area" localSheetId="38">'28'!$A$1:$B$48</definedName>
    <definedName name="_xlnm.Print_Area" localSheetId="39">'29'!$A$1:$B$48</definedName>
    <definedName name="_xlnm.Print_Area" localSheetId="5">'3'!$A$1:$B$48</definedName>
    <definedName name="_xlnm.Print_Area" localSheetId="40">'30'!$A$1:$B$48</definedName>
    <definedName name="_xlnm.Print_Area" localSheetId="41">'31'!$A$1:$B$48</definedName>
    <definedName name="_xlnm.Print_Area" localSheetId="42">'32'!$A$1:$B$48</definedName>
    <definedName name="_xlnm.Print_Area" localSheetId="43">'33'!$A$1:$B$48</definedName>
    <definedName name="_xlnm.Print_Area" localSheetId="44">'34'!$A$1:$B$48</definedName>
    <definedName name="_xlnm.Print_Area" localSheetId="45">'35'!$A$1:$B$48</definedName>
    <definedName name="_xlnm.Print_Area" localSheetId="46">'36'!$A$1:$B$48</definedName>
    <definedName name="_xlnm.Print_Area" localSheetId="47">'37'!$A$1:$B$48</definedName>
    <definedName name="_xlnm.Print_Area" localSheetId="48">'38'!$A$1:$B$48</definedName>
    <definedName name="_xlnm.Print_Area" localSheetId="49">'39'!$A$1:$B$48</definedName>
    <definedName name="_xlnm.Print_Area" localSheetId="6">'4'!$A$1:$B$48</definedName>
    <definedName name="_xlnm.Print_Area" localSheetId="50">'40'!$A$1:$B$48</definedName>
    <definedName name="_xlnm.Print_Area" localSheetId="51">'41'!$A$1:$B$48</definedName>
    <definedName name="_xlnm.Print_Area" localSheetId="52">'42'!$A$1:$B$48</definedName>
    <definedName name="_xlnm.Print_Area" localSheetId="53">'43'!$A$1:$B$48</definedName>
    <definedName name="_xlnm.Print_Area" localSheetId="54">'44'!$A$1:$B$48</definedName>
    <definedName name="_xlnm.Print_Area" localSheetId="55">'45'!$A$1:$B$48</definedName>
    <definedName name="_xlnm.Print_Area" localSheetId="56">'46'!$A$1:$B$48</definedName>
    <definedName name="_xlnm.Print_Area" localSheetId="57">'47'!$A$1:$B$48</definedName>
    <definedName name="_xlnm.Print_Area" localSheetId="59">'48'!$A$1:$B$48</definedName>
    <definedName name="_xlnm.Print_Area" localSheetId="60">'49'!$A$1:$B$48</definedName>
    <definedName name="_xlnm.Print_Area" localSheetId="15">'5'!$A$1:$B$48</definedName>
    <definedName name="_xlnm.Print_Area" localSheetId="61">'50'!$A$1:$B$48</definedName>
    <definedName name="_xlnm.Print_Area" localSheetId="62">'51'!$A$1:$B$48</definedName>
    <definedName name="_xlnm.Print_Area" localSheetId="63">'52'!$A$1:$B$48</definedName>
    <definedName name="_xlnm.Print_Area" localSheetId="64">'53'!$A$1:$B$48</definedName>
    <definedName name="_xlnm.Print_Area" localSheetId="65">'54'!$A$1:$B$48</definedName>
    <definedName name="_xlnm.Print_Area" localSheetId="66">'55'!$A$1:$B$48</definedName>
    <definedName name="_xlnm.Print_Area" localSheetId="67">'56'!$A$1:$B$48</definedName>
    <definedName name="_xlnm.Print_Area" localSheetId="68">'57'!$A$1:$B$48</definedName>
    <definedName name="_xlnm.Print_Area" localSheetId="69">'58'!$A$1:$B$48</definedName>
    <definedName name="_xlnm.Print_Area" localSheetId="70">'59'!$A$1:$B$48</definedName>
    <definedName name="_xlnm.Print_Area" localSheetId="16">'6'!$A$1:$B$48</definedName>
    <definedName name="_xlnm.Print_Area" localSheetId="71">'60'!$A$1:$B$48</definedName>
    <definedName name="_xlnm.Print_Area" localSheetId="72">'61'!$A$1:$B$48</definedName>
    <definedName name="_xlnm.Print_Area" localSheetId="73">'62'!$A$1:$B$48</definedName>
    <definedName name="_xlnm.Print_Area" localSheetId="74">'63'!$A$1:$B$48</definedName>
    <definedName name="_xlnm.Print_Area" localSheetId="75">'64'!$A$1:$B$48</definedName>
    <definedName name="_xlnm.Print_Area" localSheetId="76">'65'!$A$1:$B$48</definedName>
    <definedName name="_xlnm.Print_Area" localSheetId="77">'66'!$A$1:$B$48</definedName>
    <definedName name="_xlnm.Print_Area" localSheetId="78">'67'!$A$1:$B$48</definedName>
    <definedName name="_xlnm.Print_Area" localSheetId="79">'68'!$A$1:$B$48</definedName>
    <definedName name="_xlnm.Print_Area" localSheetId="80">'69'!$A$1:$B$48</definedName>
    <definedName name="_xlnm.Print_Area" localSheetId="17">'7'!$A$1:$B$48</definedName>
    <definedName name="_xlnm.Print_Area" localSheetId="81">'70'!$A$1:$B$48</definedName>
    <definedName name="_xlnm.Print_Area" localSheetId="82">'71'!$A$1:$B$48</definedName>
    <definedName name="_xlnm.Print_Area" localSheetId="83">'72'!$A$1:$B$48</definedName>
    <definedName name="_xlnm.Print_Area" localSheetId="84">'73'!$A$1:$B$48</definedName>
    <definedName name="_xlnm.Print_Area" localSheetId="85">'74'!$A$1:$B$48</definedName>
    <definedName name="_xlnm.Print_Area" localSheetId="86">'75'!$A$1:$B$48</definedName>
    <definedName name="_xlnm.Print_Area" localSheetId="87">'76'!$A$1:$B$48</definedName>
    <definedName name="_xlnm.Print_Area" localSheetId="88">'77'!$A$1:$B$48</definedName>
    <definedName name="_xlnm.Print_Area" localSheetId="89">'78'!$A$1:$B$48</definedName>
    <definedName name="_xlnm.Print_Area" localSheetId="90">'79'!$A$1:$B$48</definedName>
    <definedName name="_xlnm.Print_Area" localSheetId="18">'8'!$A$1:$B$48</definedName>
    <definedName name="_xlnm.Print_Area" localSheetId="91">'80'!$A$1:$B$48</definedName>
    <definedName name="_xlnm.Print_Area" localSheetId="19">'9'!$A$1:$B$48</definedName>
    <definedName name="_xlnm.Print_Area" localSheetId="0">'Indice Schede'!$B$11:$F$88</definedName>
    <definedName name="_xlnm.Print_Area" localSheetId="2">'Misure riduzione del rischio'!$A$1:$C$91</definedName>
    <definedName name="_xlnm.Print_Area" localSheetId="1">'Prospetto Finale'!$A$1:$G$99</definedName>
  </definedNames>
  <calcPr calcId="144525"/>
  <pivotCaches>
    <pivotCache cacheId="0" r:id="rId99"/>
    <pivotCache cacheId="1" r:id="rId10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1-becca46c-d094-4ace-b0cc-b1c30203dbb2" name="Intervallo1" connection="WorksheetConnection_Indice Schede!$N$10:$R$63"/>
          <x15:modelTable id="Intervallo-f8e15a35-062e-4b2b-9627-7f6d5c76667f" name="Intervallo" connection="WorksheetConnection_Indice Schede!$F$11:$F$58"/>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9" i="88" l="1"/>
  <c r="B36" i="88"/>
  <c r="B33" i="88"/>
  <c r="B30" i="88"/>
  <c r="B40" i="88" s="1"/>
  <c r="B23" i="88"/>
  <c r="B20" i="88"/>
  <c r="B17" i="88"/>
  <c r="B14" i="88"/>
  <c r="B11" i="88"/>
  <c r="B8" i="88"/>
  <c r="B2" i="88"/>
  <c r="B44" i="88" l="1"/>
  <c r="B24" i="88"/>
  <c r="D93" i="1"/>
  <c r="D92" i="1"/>
  <c r="D91" i="1"/>
  <c r="D90" i="1"/>
  <c r="D89" i="1"/>
  <c r="M89" i="1" l="1"/>
  <c r="M90" i="1"/>
  <c r="M91" i="1"/>
  <c r="M92" i="1"/>
  <c r="M93" i="1"/>
  <c r="F93" i="1"/>
  <c r="F92" i="1"/>
  <c r="F91" i="1"/>
  <c r="F90" i="1"/>
  <c r="F89" i="1"/>
  <c r="E93" i="1"/>
  <c r="U93" i="1" s="1"/>
  <c r="V93" i="1" s="1"/>
  <c r="E92" i="1"/>
  <c r="S92" i="1" s="1"/>
  <c r="E91" i="1"/>
  <c r="U91" i="1" s="1"/>
  <c r="V91" i="1" s="1"/>
  <c r="E90" i="1"/>
  <c r="S90" i="1" s="1"/>
  <c r="C93" i="1"/>
  <c r="B93" i="1" s="1"/>
  <c r="C92" i="1"/>
  <c r="B92" i="1" s="1"/>
  <c r="C91" i="1"/>
  <c r="B91" i="1" s="1"/>
  <c r="C90" i="1"/>
  <c r="B90" i="1" s="1"/>
  <c r="C89" i="1"/>
  <c r="B89" i="1" s="1"/>
  <c r="B39" i="92"/>
  <c r="B36" i="92"/>
  <c r="B33" i="92"/>
  <c r="B30" i="92"/>
  <c r="B23" i="92"/>
  <c r="B20" i="92"/>
  <c r="B17" i="92"/>
  <c r="B14" i="92"/>
  <c r="B11" i="92"/>
  <c r="B8" i="92"/>
  <c r="B2" i="92"/>
  <c r="B39" i="91"/>
  <c r="B36" i="91"/>
  <c r="B33" i="91"/>
  <c r="B30" i="91"/>
  <c r="B23" i="91"/>
  <c r="B20" i="91"/>
  <c r="B17" i="91"/>
  <c r="B14" i="91"/>
  <c r="B11" i="91"/>
  <c r="B8" i="91"/>
  <c r="B2" i="91"/>
  <c r="B39" i="90"/>
  <c r="B36" i="90"/>
  <c r="B33" i="90"/>
  <c r="B30" i="90"/>
  <c r="B23" i="90"/>
  <c r="B20" i="90"/>
  <c r="B17" i="90"/>
  <c r="B14" i="90"/>
  <c r="B11" i="90"/>
  <c r="B8" i="90"/>
  <c r="B2" i="90"/>
  <c r="B39" i="89"/>
  <c r="B36" i="89"/>
  <c r="B33" i="89"/>
  <c r="B30" i="89"/>
  <c r="B23" i="89"/>
  <c r="B20" i="89"/>
  <c r="B17" i="89"/>
  <c r="B14" i="89"/>
  <c r="B11" i="89"/>
  <c r="B8" i="89"/>
  <c r="B2" i="89"/>
  <c r="B44" i="91" l="1"/>
  <c r="B40" i="89"/>
  <c r="B44" i="90"/>
  <c r="B40" i="92"/>
  <c r="B44" i="89"/>
  <c r="B40" i="91"/>
  <c r="B40" i="90"/>
  <c r="B44" i="92"/>
  <c r="G93" i="1"/>
  <c r="I93" i="1"/>
  <c r="Q93" i="1"/>
  <c r="O90" i="1"/>
  <c r="J90" i="1"/>
  <c r="H90" i="1"/>
  <c r="H91" i="1"/>
  <c r="G92" i="1"/>
  <c r="G91" i="1"/>
  <c r="R91" i="1"/>
  <c r="H93" i="1"/>
  <c r="I90" i="1"/>
  <c r="O93" i="1"/>
  <c r="H92" i="1"/>
  <c r="G90" i="1"/>
  <c r="E89" i="1"/>
  <c r="G89" i="1"/>
  <c r="J93" i="1"/>
  <c r="P93" i="1"/>
  <c r="S93" i="1"/>
  <c r="R93" i="1"/>
  <c r="I92" i="1"/>
  <c r="U92" i="1"/>
  <c r="V92" i="1" s="1"/>
  <c r="J92" i="1"/>
  <c r="O92" i="1"/>
  <c r="P92" i="1"/>
  <c r="R92" i="1"/>
  <c r="Q92" i="1"/>
  <c r="P91" i="1"/>
  <c r="I91" i="1"/>
  <c r="J91" i="1"/>
  <c r="S91" i="1"/>
  <c r="O91" i="1"/>
  <c r="Q91" i="1"/>
  <c r="U90" i="1"/>
  <c r="V90" i="1" s="1"/>
  <c r="P90" i="1"/>
  <c r="Q90" i="1"/>
  <c r="R90" i="1"/>
  <c r="B24" i="92"/>
  <c r="B24" i="91"/>
  <c r="B24" i="90"/>
  <c r="B24" i="89"/>
  <c r="U89" i="1" l="1"/>
  <c r="V89" i="1" s="1"/>
  <c r="H89" i="1"/>
  <c r="O89" i="1"/>
  <c r="P89" i="1"/>
  <c r="J89" i="1"/>
  <c r="Q89" i="1" s="1"/>
  <c r="I89" i="1"/>
  <c r="S89" i="1"/>
  <c r="D64" i="1"/>
  <c r="D88" i="1"/>
  <c r="C88" i="1"/>
  <c r="C87" i="1"/>
  <c r="D87" i="1"/>
  <c r="D86" i="1"/>
  <c r="C86" i="1"/>
  <c r="C85" i="1"/>
  <c r="D85" i="1"/>
  <c r="D84" i="1"/>
  <c r="C84" i="1"/>
  <c r="C83" i="1"/>
  <c r="D83" i="1"/>
  <c r="D82" i="1"/>
  <c r="C82" i="1"/>
  <c r="C81" i="1"/>
  <c r="D81" i="1"/>
  <c r="D80" i="1"/>
  <c r="C80" i="1"/>
  <c r="C79" i="1"/>
  <c r="D79" i="1"/>
  <c r="D78" i="1"/>
  <c r="C78" i="1"/>
  <c r="D77" i="1"/>
  <c r="C77" i="1"/>
  <c r="C76" i="1"/>
  <c r="D76" i="1"/>
  <c r="D75" i="1"/>
  <c r="C75" i="1"/>
  <c r="D72" i="1"/>
  <c r="F72" i="1" s="1"/>
  <c r="C72" i="1"/>
  <c r="D73" i="1"/>
  <c r="F73" i="1" s="1"/>
  <c r="C73" i="1"/>
  <c r="D74" i="1"/>
  <c r="F74" i="1" s="1"/>
  <c r="C74" i="1"/>
  <c r="D71" i="1"/>
  <c r="F71" i="1" s="1"/>
  <c r="C71" i="1"/>
  <c r="D70" i="1"/>
  <c r="C70" i="1"/>
  <c r="C69" i="1"/>
  <c r="D69" i="1"/>
  <c r="F69" i="1" s="1"/>
  <c r="D68" i="1"/>
  <c r="F68" i="1" s="1"/>
  <c r="C68" i="1"/>
  <c r="D67" i="1"/>
  <c r="F67" i="1" s="1"/>
  <c r="C67" i="1"/>
  <c r="C66" i="1"/>
  <c r="D66" i="1"/>
  <c r="F66" i="1" s="1"/>
  <c r="D65" i="1"/>
  <c r="F65" i="1" s="1"/>
  <c r="C65" i="1"/>
  <c r="D63" i="1"/>
  <c r="C64" i="1"/>
  <c r="C63" i="1"/>
  <c r="C62" i="1"/>
  <c r="R89" i="1" l="1"/>
  <c r="F76" i="1"/>
  <c r="F63" i="1"/>
  <c r="F70" i="1"/>
  <c r="F75" i="1"/>
  <c r="F64" i="1"/>
  <c r="F88" i="1"/>
  <c r="F87" i="1"/>
  <c r="F86" i="1"/>
  <c r="F85" i="1"/>
  <c r="F84" i="1"/>
  <c r="F83" i="1"/>
  <c r="F82" i="1"/>
  <c r="F81" i="1"/>
  <c r="F80" i="1"/>
  <c r="F79" i="1"/>
  <c r="F78" i="1"/>
  <c r="F77" i="1"/>
  <c r="M88" i="1"/>
  <c r="B88" i="1"/>
  <c r="M87" i="1"/>
  <c r="B87" i="1"/>
  <c r="M86" i="1"/>
  <c r="B86" i="1"/>
  <c r="M85" i="1"/>
  <c r="B85" i="1"/>
  <c r="M84" i="1"/>
  <c r="B84" i="1"/>
  <c r="M83" i="1"/>
  <c r="B83" i="1"/>
  <c r="M82" i="1"/>
  <c r="B82" i="1"/>
  <c r="M81" i="1"/>
  <c r="B81" i="1"/>
  <c r="M80" i="1"/>
  <c r="B80" i="1"/>
  <c r="M79" i="1"/>
  <c r="B79" i="1"/>
  <c r="M78" i="1"/>
  <c r="B78" i="1"/>
  <c r="M77" i="1"/>
  <c r="B77" i="1"/>
  <c r="M76" i="1"/>
  <c r="B76" i="1"/>
  <c r="M75" i="1"/>
  <c r="B75" i="1"/>
  <c r="M74" i="1"/>
  <c r="B74" i="1"/>
  <c r="M73" i="1"/>
  <c r="B73" i="1"/>
  <c r="M72" i="1"/>
  <c r="B72" i="1"/>
  <c r="M71" i="1"/>
  <c r="B71" i="1"/>
  <c r="M70" i="1"/>
  <c r="B70" i="1"/>
  <c r="M69" i="1"/>
  <c r="B69" i="1"/>
  <c r="M68" i="1"/>
  <c r="B68" i="1"/>
  <c r="M67" i="1"/>
  <c r="B67" i="1"/>
  <c r="M66" i="1"/>
  <c r="B66" i="1"/>
  <c r="M65" i="1"/>
  <c r="B65" i="1"/>
  <c r="M64" i="1"/>
  <c r="B64" i="1"/>
  <c r="M63" i="1"/>
  <c r="B63" i="1"/>
  <c r="B40" i="87"/>
  <c r="B40" i="82"/>
  <c r="B40" i="78"/>
  <c r="B40" i="74"/>
  <c r="B40" i="70"/>
  <c r="B40" i="66"/>
  <c r="B40" i="62"/>
  <c r="M62" i="1"/>
  <c r="D62" i="1"/>
  <c r="B62" i="1"/>
  <c r="F62" i="1" l="1"/>
  <c r="B40" i="60"/>
  <c r="B40" i="63"/>
  <c r="B40" i="67"/>
  <c r="B40" i="75"/>
  <c r="B40" i="79"/>
  <c r="B40" i="83"/>
  <c r="B40" i="61"/>
  <c r="B40" i="65"/>
  <c r="B40" i="69"/>
  <c r="B24" i="72"/>
  <c r="B40" i="73"/>
  <c r="B40" i="77"/>
  <c r="B44" i="79"/>
  <c r="E81" i="1" s="1"/>
  <c r="H81" i="1" s="1"/>
  <c r="B40" i="85"/>
  <c r="B40" i="64"/>
  <c r="B40" i="68"/>
  <c r="B40" i="72"/>
  <c r="B40" i="76"/>
  <c r="B40" i="84"/>
  <c r="G88" i="1"/>
  <c r="G87" i="1"/>
  <c r="G86" i="1"/>
  <c r="G85" i="1"/>
  <c r="G84" i="1"/>
  <c r="G83" i="1"/>
  <c r="G82" i="1"/>
  <c r="G81" i="1"/>
  <c r="G80" i="1"/>
  <c r="G79" i="1"/>
  <c r="G78" i="1"/>
  <c r="G77" i="1"/>
  <c r="G76" i="1"/>
  <c r="G75" i="1"/>
  <c r="G74" i="1"/>
  <c r="G73" i="1"/>
  <c r="G72" i="1"/>
  <c r="G71" i="1"/>
  <c r="G70" i="1"/>
  <c r="G69" i="1"/>
  <c r="G68" i="1"/>
  <c r="G67" i="1"/>
  <c r="G66" i="1"/>
  <c r="G65" i="1"/>
  <c r="G64" i="1"/>
  <c r="G63" i="1"/>
  <c r="B24" i="87"/>
  <c r="B44" i="87" s="1"/>
  <c r="E88" i="1" s="1"/>
  <c r="U88" i="1" s="1"/>
  <c r="V88" i="1" s="1"/>
  <c r="B24" i="85"/>
  <c r="B44" i="85" s="1"/>
  <c r="E87" i="1" s="1"/>
  <c r="H87" i="1" s="1"/>
  <c r="B24" i="84"/>
  <c r="B24" i="83"/>
  <c r="B24" i="82"/>
  <c r="B44" i="82" s="1"/>
  <c r="E84" i="1" s="1"/>
  <c r="B24" i="81"/>
  <c r="B44" i="81" s="1"/>
  <c r="E83" i="1" s="1"/>
  <c r="H83" i="1" s="1"/>
  <c r="B24" i="80"/>
  <c r="B24" i="78"/>
  <c r="B44" i="78" s="1"/>
  <c r="E80" i="1" s="1"/>
  <c r="B24" i="77"/>
  <c r="B44" i="77" s="1"/>
  <c r="E79" i="1" s="1"/>
  <c r="H79" i="1" s="1"/>
  <c r="B24" i="76"/>
  <c r="B24" i="75"/>
  <c r="B44" i="75" s="1"/>
  <c r="E77" i="1" s="1"/>
  <c r="B24" i="74"/>
  <c r="B44" i="74" s="1"/>
  <c r="E76" i="1" s="1"/>
  <c r="J76" i="1" s="1"/>
  <c r="B24" i="73"/>
  <c r="B24" i="71"/>
  <c r="B44" i="71" s="1"/>
  <c r="E73" i="1" s="1"/>
  <c r="H73" i="1" s="1"/>
  <c r="B24" i="70"/>
  <c r="B44" i="70" s="1"/>
  <c r="E72" i="1" s="1"/>
  <c r="I72" i="1" s="1"/>
  <c r="B24" i="69"/>
  <c r="B24" i="68"/>
  <c r="B24" i="67"/>
  <c r="B44" i="67" s="1"/>
  <c r="E69" i="1" s="1"/>
  <c r="B24" i="66"/>
  <c r="B44" i="66" s="1"/>
  <c r="E68" i="1" s="1"/>
  <c r="H68" i="1" s="1"/>
  <c r="B24" i="65"/>
  <c r="B24" i="64"/>
  <c r="B24" i="63"/>
  <c r="B44" i="63" s="1"/>
  <c r="E65" i="1" s="1"/>
  <c r="B24" i="62"/>
  <c r="B44" i="62" s="1"/>
  <c r="E64" i="1" s="1"/>
  <c r="U64" i="1" s="1"/>
  <c r="V64" i="1" s="1"/>
  <c r="B24" i="61"/>
  <c r="B24" i="60"/>
  <c r="G62" i="1"/>
  <c r="M12" i="1"/>
  <c r="B44" i="83" l="1"/>
  <c r="E85" i="1" s="1"/>
  <c r="J85" i="1" s="1"/>
  <c r="B44" i="72"/>
  <c r="E74" i="1" s="1"/>
  <c r="U74" i="1" s="1"/>
  <c r="V74" i="1" s="1"/>
  <c r="J69" i="1"/>
  <c r="Q69" i="1" s="1"/>
  <c r="I69" i="1"/>
  <c r="H69" i="1"/>
  <c r="U69" i="1"/>
  <c r="V69" i="1" s="1"/>
  <c r="U77" i="1"/>
  <c r="V77" i="1" s="1"/>
  <c r="H77" i="1"/>
  <c r="I77" i="1"/>
  <c r="B44" i="73"/>
  <c r="E75" i="1" s="1"/>
  <c r="I75" i="1" s="1"/>
  <c r="B44" i="76"/>
  <c r="E78" i="1" s="1"/>
  <c r="I78" i="1" s="1"/>
  <c r="B44" i="68"/>
  <c r="E70" i="1" s="1"/>
  <c r="I70" i="1" s="1"/>
  <c r="B44" i="65"/>
  <c r="E67" i="1" s="1"/>
  <c r="I67" i="1" s="1"/>
  <c r="B44" i="60"/>
  <c r="E62" i="1" s="1"/>
  <c r="I62" i="1" s="1"/>
  <c r="B44" i="84"/>
  <c r="E86" i="1" s="1"/>
  <c r="B44" i="64"/>
  <c r="E66" i="1" s="1"/>
  <c r="B44" i="69"/>
  <c r="E71" i="1" s="1"/>
  <c r="I71" i="1" s="1"/>
  <c r="B44" i="61"/>
  <c r="E63" i="1" s="1"/>
  <c r="I63" i="1" s="1"/>
  <c r="E82" i="1"/>
  <c r="I88" i="1"/>
  <c r="H88" i="1"/>
  <c r="J88" i="1"/>
  <c r="S88" i="1" s="1"/>
  <c r="U87" i="1"/>
  <c r="V87" i="1" s="1"/>
  <c r="J87" i="1"/>
  <c r="O87" i="1" s="1"/>
  <c r="I87" i="1"/>
  <c r="U86" i="1"/>
  <c r="V86" i="1" s="1"/>
  <c r="J86" i="1"/>
  <c r="Q86" i="1" s="1"/>
  <c r="R85" i="1"/>
  <c r="P85" i="1"/>
  <c r="I85" i="1"/>
  <c r="U85" i="1"/>
  <c r="V85" i="1" s="1"/>
  <c r="H85" i="1"/>
  <c r="S85" i="1"/>
  <c r="H84" i="1"/>
  <c r="U84" i="1"/>
  <c r="V84" i="1" s="1"/>
  <c r="I84" i="1"/>
  <c r="J84" i="1"/>
  <c r="R84" i="1" s="1"/>
  <c r="U83" i="1"/>
  <c r="V83" i="1" s="1"/>
  <c r="J83" i="1"/>
  <c r="S83" i="1" s="1"/>
  <c r="I83" i="1"/>
  <c r="I81" i="1"/>
  <c r="U81" i="1"/>
  <c r="V81" i="1" s="1"/>
  <c r="J81" i="1"/>
  <c r="S81" i="1" s="1"/>
  <c r="J80" i="1"/>
  <c r="Q80" i="1" s="1"/>
  <c r="H80" i="1"/>
  <c r="I80" i="1"/>
  <c r="U80" i="1"/>
  <c r="V80" i="1" s="1"/>
  <c r="I79" i="1"/>
  <c r="J79" i="1"/>
  <c r="Q79" i="1" s="1"/>
  <c r="U79" i="1"/>
  <c r="V79" i="1" s="1"/>
  <c r="J77" i="1"/>
  <c r="R77" i="1" s="1"/>
  <c r="R76" i="1"/>
  <c r="I76" i="1"/>
  <c r="H76" i="1"/>
  <c r="Q76" i="1"/>
  <c r="U76" i="1"/>
  <c r="V76" i="1" s="1"/>
  <c r="J75" i="1"/>
  <c r="O75" i="1" s="1"/>
  <c r="H75" i="1"/>
  <c r="H74" i="1"/>
  <c r="J74" i="1"/>
  <c r="Q74" i="1" s="1"/>
  <c r="I74" i="1"/>
  <c r="U73" i="1"/>
  <c r="V73" i="1" s="1"/>
  <c r="J73" i="1"/>
  <c r="R73" i="1" s="1"/>
  <c r="I73" i="1"/>
  <c r="J72" i="1"/>
  <c r="Q72" i="1" s="1"/>
  <c r="H72" i="1"/>
  <c r="U72" i="1"/>
  <c r="V72" i="1" s="1"/>
  <c r="J71" i="1"/>
  <c r="I68" i="1"/>
  <c r="J68" i="1"/>
  <c r="Q68" i="1" s="1"/>
  <c r="J65" i="1"/>
  <c r="R65" i="1" s="1"/>
  <c r="H65" i="1"/>
  <c r="I65" i="1"/>
  <c r="I64" i="1"/>
  <c r="J64" i="1"/>
  <c r="R64" i="1" s="1"/>
  <c r="H64" i="1"/>
  <c r="H63" i="1"/>
  <c r="J62" i="1"/>
  <c r="S62" i="1" s="1"/>
  <c r="U62" i="1"/>
  <c r="V62" i="1" s="1"/>
  <c r="R74" i="1"/>
  <c r="R72" i="1"/>
  <c r="U68" i="1"/>
  <c r="V68" i="1" s="1"/>
  <c r="U65" i="1"/>
  <c r="V65" i="1" s="1"/>
  <c r="U63" i="1"/>
  <c r="V63" i="1" s="1"/>
  <c r="P88" i="1"/>
  <c r="O85" i="1"/>
  <c r="Q85" i="1"/>
  <c r="O84" i="1"/>
  <c r="Q84" i="1"/>
  <c r="S77" i="1"/>
  <c r="S76" i="1"/>
  <c r="O76" i="1"/>
  <c r="P76" i="1"/>
  <c r="O72" i="1"/>
  <c r="P65" i="1"/>
  <c r="Q64" i="1"/>
  <c r="D61" i="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P72" i="1" l="1"/>
  <c r="S69" i="1"/>
  <c r="O79" i="1"/>
  <c r="P84" i="1"/>
  <c r="Q88" i="1"/>
  <c r="P69" i="1"/>
  <c r="P79" i="1"/>
  <c r="S84" i="1"/>
  <c r="O88" i="1"/>
  <c r="R88" i="1"/>
  <c r="R69" i="1"/>
  <c r="O69" i="1"/>
  <c r="S72" i="1"/>
  <c r="H62" i="1"/>
  <c r="J63" i="1"/>
  <c r="Q63" i="1" s="1"/>
  <c r="U75" i="1"/>
  <c r="V75" i="1" s="1"/>
  <c r="O64" i="1"/>
  <c r="S65" i="1"/>
  <c r="R62" i="1"/>
  <c r="Q65" i="1"/>
  <c r="O71" i="1"/>
  <c r="U70" i="1"/>
  <c r="V70" i="1" s="1"/>
  <c r="O62" i="1"/>
  <c r="O65" i="1"/>
  <c r="O86" i="1"/>
  <c r="Q62" i="1"/>
  <c r="P62" i="1"/>
  <c r="J70" i="1"/>
  <c r="Q70" i="1" s="1"/>
  <c r="J67" i="1"/>
  <c r="S67" i="1" s="1"/>
  <c r="H70" i="1"/>
  <c r="S71" i="1"/>
  <c r="U67" i="1"/>
  <c r="V67" i="1" s="1"/>
  <c r="U71" i="1"/>
  <c r="V71" i="1" s="1"/>
  <c r="H67" i="1"/>
  <c r="P71" i="1"/>
  <c r="O81" i="1"/>
  <c r="Q87" i="1"/>
  <c r="R71" i="1"/>
  <c r="H71" i="1"/>
  <c r="Q71" i="1"/>
  <c r="P74" i="1"/>
  <c r="I66" i="1"/>
  <c r="U66" i="1"/>
  <c r="V66" i="1" s="1"/>
  <c r="H66" i="1"/>
  <c r="J66" i="1"/>
  <c r="R66" i="1" s="1"/>
  <c r="R79" i="1"/>
  <c r="H86" i="1"/>
  <c r="I86" i="1"/>
  <c r="J78" i="1"/>
  <c r="R78" i="1" s="1"/>
  <c r="U78" i="1"/>
  <c r="V78" i="1" s="1"/>
  <c r="H78" i="1"/>
  <c r="J82" i="1"/>
  <c r="R82" i="1" s="1"/>
  <c r="U82" i="1"/>
  <c r="V82" i="1" s="1"/>
  <c r="H82" i="1"/>
  <c r="I82" i="1"/>
  <c r="P87" i="1"/>
  <c r="S87" i="1"/>
  <c r="R87" i="1"/>
  <c r="P86" i="1"/>
  <c r="S86" i="1"/>
  <c r="R86" i="1"/>
  <c r="R83" i="1"/>
  <c r="O83" i="1"/>
  <c r="Q83" i="1"/>
  <c r="P83" i="1"/>
  <c r="Q81" i="1"/>
  <c r="R81" i="1"/>
  <c r="P81" i="1"/>
  <c r="O80" i="1"/>
  <c r="S80" i="1"/>
  <c r="R80" i="1"/>
  <c r="P80" i="1"/>
  <c r="S79" i="1"/>
  <c r="O77" i="1"/>
  <c r="P77" i="1"/>
  <c r="Q77" i="1"/>
  <c r="Q75" i="1"/>
  <c r="P75" i="1"/>
  <c r="R75" i="1"/>
  <c r="S75" i="1"/>
  <c r="S74" i="1"/>
  <c r="O74" i="1"/>
  <c r="Q73" i="1"/>
  <c r="O73" i="1"/>
  <c r="S73" i="1"/>
  <c r="P73" i="1"/>
  <c r="S68" i="1"/>
  <c r="O68" i="1"/>
  <c r="P68" i="1"/>
  <c r="R68" i="1"/>
  <c r="S64" i="1"/>
  <c r="P64" i="1"/>
  <c r="S63" i="1"/>
  <c r="B13" i="1"/>
  <c r="B19" i="1"/>
  <c r="B25" i="1"/>
  <c r="B27" i="1"/>
  <c r="B33" i="1"/>
  <c r="B39" i="1"/>
  <c r="B49" i="1"/>
  <c r="B53" i="1"/>
  <c r="F17" i="1"/>
  <c r="F21" i="1"/>
  <c r="F25" i="1"/>
  <c r="F29" i="1"/>
  <c r="F33" i="1"/>
  <c r="F37" i="1"/>
  <c r="F42" i="1"/>
  <c r="F46" i="1"/>
  <c r="F50" i="1"/>
  <c r="F54" i="1"/>
  <c r="F58" i="1"/>
  <c r="B17" i="1"/>
  <c r="B23" i="1"/>
  <c r="B31" i="1"/>
  <c r="B37" i="1"/>
  <c r="B43" i="1"/>
  <c r="B47" i="1"/>
  <c r="B51" i="1"/>
  <c r="B57" i="1"/>
  <c r="G12" i="1"/>
  <c r="B12" i="1"/>
  <c r="B14" i="1"/>
  <c r="B16" i="1"/>
  <c r="B18" i="1"/>
  <c r="B20" i="1"/>
  <c r="B22" i="1"/>
  <c r="B24" i="1"/>
  <c r="B26" i="1"/>
  <c r="B28" i="1"/>
  <c r="B30" i="1"/>
  <c r="B32" i="1"/>
  <c r="B34" i="1"/>
  <c r="B36" i="1"/>
  <c r="B38" i="1"/>
  <c r="B42" i="1"/>
  <c r="B44" i="1"/>
  <c r="B46" i="1"/>
  <c r="B48" i="1"/>
  <c r="B50" i="1"/>
  <c r="B52" i="1"/>
  <c r="B54" i="1"/>
  <c r="B56" i="1"/>
  <c r="B58" i="1"/>
  <c r="B59" i="1"/>
  <c r="B61" i="1"/>
  <c r="F43" i="1"/>
  <c r="F47" i="1"/>
  <c r="F51" i="1"/>
  <c r="F55" i="1"/>
  <c r="F60" i="1"/>
  <c r="B15" i="1"/>
  <c r="B21" i="1"/>
  <c r="B29" i="1"/>
  <c r="B35" i="1"/>
  <c r="B41" i="1"/>
  <c r="B45" i="1"/>
  <c r="B55" i="1"/>
  <c r="B60" i="1"/>
  <c r="M59" i="1"/>
  <c r="G59" i="1" s="1"/>
  <c r="F15" i="1"/>
  <c r="F19" i="1"/>
  <c r="F23" i="1"/>
  <c r="F27" i="1"/>
  <c r="F31" i="1"/>
  <c r="F35" i="1"/>
  <c r="F39" i="1"/>
  <c r="F44" i="1"/>
  <c r="F48" i="1"/>
  <c r="F52" i="1"/>
  <c r="F56" i="1"/>
  <c r="F59" i="1"/>
  <c r="F61" i="1"/>
  <c r="F13" i="1"/>
  <c r="B40" i="1"/>
  <c r="F40" i="1"/>
  <c r="F12" i="1"/>
  <c r="R63" i="1" l="1"/>
  <c r="O63" i="1"/>
  <c r="P63" i="1"/>
  <c r="Q67" i="1"/>
  <c r="R67" i="1"/>
  <c r="S70" i="1"/>
  <c r="O67" i="1"/>
  <c r="P67" i="1"/>
  <c r="P70" i="1"/>
  <c r="R70" i="1"/>
  <c r="O70" i="1"/>
  <c r="O78" i="1"/>
  <c r="Q78" i="1"/>
  <c r="P78" i="1"/>
  <c r="S78" i="1"/>
  <c r="P66" i="1"/>
  <c r="S66" i="1"/>
  <c r="O66" i="1"/>
  <c r="Q66" i="1"/>
  <c r="P82" i="1"/>
  <c r="Q82" i="1"/>
  <c r="O82" i="1"/>
  <c r="S82" i="1"/>
  <c r="B40" i="55"/>
  <c r="B40" i="57"/>
  <c r="B40" i="56"/>
  <c r="B40" i="58"/>
  <c r="M14" i="1"/>
  <c r="G14" i="1" s="1"/>
  <c r="M13" i="1"/>
  <c r="G13" i="1" s="1"/>
  <c r="M60" i="1"/>
  <c r="G60" i="1" s="1"/>
  <c r="M61" i="1"/>
  <c r="G61" i="1" s="1"/>
  <c r="B2" i="56"/>
  <c r="B2" i="55"/>
  <c r="B2" i="54"/>
  <c r="B24" i="58"/>
  <c r="B24" i="57"/>
  <c r="B24" i="56"/>
  <c r="B24" i="55"/>
  <c r="B40" i="54"/>
  <c r="B24" i="54"/>
  <c r="B44" i="54" s="1"/>
  <c r="E59" i="1" s="1"/>
  <c r="J59" i="1" s="1"/>
  <c r="B44" i="55" l="1"/>
  <c r="B44" i="57"/>
  <c r="E60" i="1" s="1"/>
  <c r="H60" i="1" s="1"/>
  <c r="B44" i="56"/>
  <c r="B44" i="58"/>
  <c r="E61" i="1" s="1"/>
  <c r="I61" i="1" s="1"/>
  <c r="R59" i="1"/>
  <c r="U59" i="1"/>
  <c r="V59" i="1" s="1"/>
  <c r="O59" i="1"/>
  <c r="P59" i="1"/>
  <c r="H59" i="1"/>
  <c r="I59" i="1"/>
  <c r="Q59" i="1"/>
  <c r="S59" i="1"/>
  <c r="M16" i="1"/>
  <c r="G16" i="1" s="1"/>
  <c r="M15" i="1"/>
  <c r="G15" i="1" s="1"/>
  <c r="B39" i="52"/>
  <c r="B36" i="52"/>
  <c r="B33" i="52"/>
  <c r="B30" i="52"/>
  <c r="B23" i="52"/>
  <c r="B20" i="52"/>
  <c r="B17" i="52"/>
  <c r="B14" i="52"/>
  <c r="B11" i="52"/>
  <c r="B8" i="52"/>
  <c r="B39" i="51"/>
  <c r="B36" i="51"/>
  <c r="B33" i="51"/>
  <c r="B30" i="51"/>
  <c r="B23" i="51"/>
  <c r="B20" i="51"/>
  <c r="B17" i="51"/>
  <c r="B14" i="51"/>
  <c r="B11" i="51"/>
  <c r="B8" i="51"/>
  <c r="B33" i="50"/>
  <c r="B23" i="50"/>
  <c r="B14" i="50"/>
  <c r="B11" i="50"/>
  <c r="B39" i="49"/>
  <c r="B36" i="49"/>
  <c r="B33" i="49"/>
  <c r="B30" i="49"/>
  <c r="B23" i="49"/>
  <c r="B20" i="49"/>
  <c r="B17" i="49"/>
  <c r="B14" i="49"/>
  <c r="B11" i="49"/>
  <c r="B8" i="49"/>
  <c r="B33" i="48"/>
  <c r="B30" i="48"/>
  <c r="B23" i="48"/>
  <c r="B20" i="48"/>
  <c r="B17" i="48"/>
  <c r="B14" i="48"/>
  <c r="B11" i="48"/>
  <c r="B8" i="48"/>
  <c r="B39" i="47"/>
  <c r="B36" i="47"/>
  <c r="B33" i="47"/>
  <c r="B30" i="47"/>
  <c r="B23" i="47"/>
  <c r="B20" i="47"/>
  <c r="B17" i="47"/>
  <c r="B14" i="47"/>
  <c r="B11" i="47"/>
  <c r="B8" i="47"/>
  <c r="B33" i="46"/>
  <c r="B11" i="46"/>
  <c r="B33" i="45"/>
  <c r="B20" i="45"/>
  <c r="B14" i="45"/>
  <c r="B11" i="45"/>
  <c r="B33" i="44"/>
  <c r="B30" i="44"/>
  <c r="B20" i="44"/>
  <c r="B14" i="44"/>
  <c r="B39" i="43"/>
  <c r="B36" i="43"/>
  <c r="B33" i="43"/>
  <c r="B30" i="43"/>
  <c r="B23" i="43"/>
  <c r="B20" i="43"/>
  <c r="B17" i="43"/>
  <c r="B14" i="43"/>
  <c r="B11" i="43"/>
  <c r="B8" i="43"/>
  <c r="B39" i="42"/>
  <c r="B36" i="42"/>
  <c r="B33" i="42"/>
  <c r="B30" i="42"/>
  <c r="B23" i="42"/>
  <c r="B20" i="42"/>
  <c r="B17" i="42"/>
  <c r="B14" i="42"/>
  <c r="B11" i="42"/>
  <c r="B8" i="42"/>
  <c r="B36" i="41"/>
  <c r="B33" i="41"/>
  <c r="B30" i="41"/>
  <c r="B20" i="41"/>
  <c r="B8" i="41"/>
  <c r="B39" i="40"/>
  <c r="B36" i="40"/>
  <c r="B33" i="40"/>
  <c r="B30"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6" i="25"/>
  <c r="B33" i="25"/>
  <c r="B30" i="25"/>
  <c r="B11"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6" i="17"/>
  <c r="B33" i="17"/>
  <c r="B30" i="17"/>
  <c r="B11"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J60" i="1" l="1"/>
  <c r="Q60" i="1" s="1"/>
  <c r="U60" i="1"/>
  <c r="V60" i="1" s="1"/>
  <c r="I60" i="1"/>
  <c r="H61" i="1"/>
  <c r="B24" i="15"/>
  <c r="B24" i="35"/>
  <c r="J61" i="1"/>
  <c r="Q61" i="1" s="1"/>
  <c r="U61" i="1"/>
  <c r="V61" i="1" s="1"/>
  <c r="B24" i="8"/>
  <c r="B40" i="9"/>
  <c r="B40" i="11"/>
  <c r="B40" i="24"/>
  <c r="B40" i="26"/>
  <c r="B40" i="28"/>
  <c r="B40" i="30"/>
  <c r="B40" i="35"/>
  <c r="B44" i="35" s="1"/>
  <c r="E42" i="1" s="1"/>
  <c r="B40" i="39"/>
  <c r="B40" i="47"/>
  <c r="B40" i="12"/>
  <c r="B40" i="14"/>
  <c r="B40" i="16"/>
  <c r="B40" i="18"/>
  <c r="B40" i="29"/>
  <c r="B40" i="31"/>
  <c r="B40" i="38"/>
  <c r="B40" i="40"/>
  <c r="B40" i="42"/>
  <c r="B40" i="44"/>
  <c r="B40" i="46"/>
  <c r="B40" i="32"/>
  <c r="M17" i="1"/>
  <c r="G17" i="1" s="1"/>
  <c r="B40" i="52"/>
  <c r="B24" i="52"/>
  <c r="B44" i="52" s="1"/>
  <c r="B40" i="51"/>
  <c r="B24" i="51"/>
  <c r="B40" i="50"/>
  <c r="B24" i="50"/>
  <c r="B40" i="49"/>
  <c r="B24" i="49"/>
  <c r="B40" i="48"/>
  <c r="B24" i="48"/>
  <c r="B24" i="47"/>
  <c r="B24" i="46"/>
  <c r="B40" i="45"/>
  <c r="B24" i="45"/>
  <c r="B24" i="44"/>
  <c r="B40" i="43"/>
  <c r="B24" i="43"/>
  <c r="B24" i="42"/>
  <c r="B40" i="41"/>
  <c r="B24" i="41"/>
  <c r="B24" i="40"/>
  <c r="B24" i="39"/>
  <c r="B24" i="38"/>
  <c r="B40" i="37"/>
  <c r="B24" i="37"/>
  <c r="B40" i="36"/>
  <c r="B24" i="36"/>
  <c r="B40" i="34"/>
  <c r="B24" i="34"/>
  <c r="B44" i="34" s="1"/>
  <c r="E41" i="1" s="1"/>
  <c r="B24" i="32"/>
  <c r="B44" i="32" s="1"/>
  <c r="E40" i="1" s="1"/>
  <c r="B24" i="31"/>
  <c r="B24" i="30"/>
  <c r="B44" i="30" s="1"/>
  <c r="E38" i="1" s="1"/>
  <c r="B24" i="29"/>
  <c r="B44" i="29" s="1"/>
  <c r="E37" i="1" s="1"/>
  <c r="B24" i="28"/>
  <c r="B44" i="28" s="1"/>
  <c r="E36" i="1" s="1"/>
  <c r="B40" i="27"/>
  <c r="B24" i="27"/>
  <c r="B24" i="26"/>
  <c r="B40" i="25"/>
  <c r="B24" i="25"/>
  <c r="B24" i="24"/>
  <c r="B40" i="22"/>
  <c r="B24" i="22"/>
  <c r="B40" i="21"/>
  <c r="B24" i="21"/>
  <c r="B40" i="20"/>
  <c r="B24" i="20"/>
  <c r="B40" i="19"/>
  <c r="B24" i="19"/>
  <c r="B44" i="19" s="1"/>
  <c r="E28" i="1" s="1"/>
  <c r="B24" i="18"/>
  <c r="B40" i="17"/>
  <c r="B24" i="17"/>
  <c r="B24" i="16"/>
  <c r="B40" i="15"/>
  <c r="B24" i="14"/>
  <c r="B40" i="13"/>
  <c r="B24" i="13"/>
  <c r="B24" i="12"/>
  <c r="B44" i="12" s="1"/>
  <c r="E21" i="1" s="1"/>
  <c r="B24" i="11"/>
  <c r="B44" i="11" s="1"/>
  <c r="E20" i="1" s="1"/>
  <c r="B40" i="10"/>
  <c r="B24" i="10"/>
  <c r="B24" i="9"/>
  <c r="B44" i="9" s="1"/>
  <c r="E18" i="1" s="1"/>
  <c r="B40" i="8"/>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S60" i="1" l="1"/>
  <c r="P60" i="1"/>
  <c r="O60" i="1"/>
  <c r="B44" i="44"/>
  <c r="E51" i="1" s="1"/>
  <c r="R60" i="1"/>
  <c r="B44" i="40"/>
  <c r="E47" i="1" s="1"/>
  <c r="B44" i="15"/>
  <c r="E24" i="1" s="1"/>
  <c r="B44" i="46"/>
  <c r="E53" i="1" s="1"/>
  <c r="H53" i="1" s="1"/>
  <c r="B44" i="49"/>
  <c r="E56" i="1" s="1"/>
  <c r="J56" i="1" s="1"/>
  <c r="S56" i="1" s="1"/>
  <c r="B44" i="18"/>
  <c r="E27" i="1" s="1"/>
  <c r="H27" i="1" s="1"/>
  <c r="B44" i="36"/>
  <c r="E43" i="1" s="1"/>
  <c r="B44" i="47"/>
  <c r="E54" i="1" s="1"/>
  <c r="B44" i="51"/>
  <c r="E58" i="1" s="1"/>
  <c r="J58" i="1" s="1"/>
  <c r="O58" i="1" s="1"/>
  <c r="P61" i="1"/>
  <c r="B44" i="20"/>
  <c r="E29" i="1" s="1"/>
  <c r="H29" i="1" s="1"/>
  <c r="B44" i="31"/>
  <c r="E39" i="1" s="1"/>
  <c r="J39" i="1" s="1"/>
  <c r="O39" i="1" s="1"/>
  <c r="B44" i="26"/>
  <c r="E34" i="1" s="1"/>
  <c r="I34" i="1" s="1"/>
  <c r="B44" i="38"/>
  <c r="E45" i="1" s="1"/>
  <c r="I45" i="1" s="1"/>
  <c r="B44" i="8"/>
  <c r="E17" i="1" s="1"/>
  <c r="I17" i="1" s="1"/>
  <c r="B44" i="39"/>
  <c r="E46" i="1" s="1"/>
  <c r="H46" i="1" s="1"/>
  <c r="B44" i="42"/>
  <c r="E49" i="1" s="1"/>
  <c r="H49" i="1" s="1"/>
  <c r="R61" i="1"/>
  <c r="O61" i="1"/>
  <c r="B44" i="16"/>
  <c r="E25" i="1" s="1"/>
  <c r="J25" i="1" s="1"/>
  <c r="Q25" i="1" s="1"/>
  <c r="B44" i="14"/>
  <c r="E23" i="1" s="1"/>
  <c r="H23" i="1" s="1"/>
  <c r="B44" i="25"/>
  <c r="E33" i="1" s="1"/>
  <c r="H33" i="1" s="1"/>
  <c r="B44" i="27"/>
  <c r="E35" i="1" s="1"/>
  <c r="H35" i="1" s="1"/>
  <c r="B44" i="37"/>
  <c r="E44" i="1" s="1"/>
  <c r="J44" i="1" s="1"/>
  <c r="S44" i="1" s="1"/>
  <c r="B44" i="43"/>
  <c r="E50" i="1" s="1"/>
  <c r="H50" i="1" s="1"/>
  <c r="B44" i="50"/>
  <c r="E57" i="1" s="1"/>
  <c r="H57" i="1" s="1"/>
  <c r="S61" i="1"/>
  <c r="B44" i="45"/>
  <c r="E52" i="1" s="1"/>
  <c r="J52" i="1" s="1"/>
  <c r="S52" i="1" s="1"/>
  <c r="B44" i="41"/>
  <c r="E48" i="1" s="1"/>
  <c r="H48" i="1" s="1"/>
  <c r="B44" i="17"/>
  <c r="E26" i="1" s="1"/>
  <c r="H26" i="1" s="1"/>
  <c r="I41" i="1"/>
  <c r="J41" i="1"/>
  <c r="Q41" i="1" s="1"/>
  <c r="H41" i="1"/>
  <c r="J29" i="1"/>
  <c r="O29" i="1" s="1"/>
  <c r="J45" i="1"/>
  <c r="Q45" i="1" s="1"/>
  <c r="H42" i="1"/>
  <c r="I42" i="1"/>
  <c r="J42" i="1"/>
  <c r="P42" i="1" s="1"/>
  <c r="H21" i="1"/>
  <c r="I21" i="1"/>
  <c r="J21" i="1"/>
  <c r="R21" i="1" s="1"/>
  <c r="I24" i="1"/>
  <c r="J24" i="1"/>
  <c r="Q24" i="1" s="1"/>
  <c r="H24" i="1"/>
  <c r="J26" i="1"/>
  <c r="O26" i="1" s="1"/>
  <c r="H43" i="1"/>
  <c r="J43" i="1"/>
  <c r="R43" i="1" s="1"/>
  <c r="I43" i="1"/>
  <c r="B44" i="10"/>
  <c r="E19" i="1" s="1"/>
  <c r="B44" i="21"/>
  <c r="E30" i="1" s="1"/>
  <c r="B44" i="24"/>
  <c r="E32" i="1" s="1"/>
  <c r="B44" i="48"/>
  <c r="E55" i="1" s="1"/>
  <c r="H18" i="1"/>
  <c r="I18" i="1"/>
  <c r="J18" i="1"/>
  <c r="Q18" i="1" s="1"/>
  <c r="H28" i="1"/>
  <c r="J28" i="1"/>
  <c r="R28" i="1" s="1"/>
  <c r="I28" i="1"/>
  <c r="H54" i="1"/>
  <c r="J54" i="1"/>
  <c r="O54" i="1" s="1"/>
  <c r="I54" i="1"/>
  <c r="B44" i="13"/>
  <c r="E22" i="1" s="1"/>
  <c r="I27" i="1"/>
  <c r="J27" i="1"/>
  <c r="O27" i="1" s="1"/>
  <c r="I33" i="1"/>
  <c r="H36" i="1"/>
  <c r="J36" i="1"/>
  <c r="O36" i="1" s="1"/>
  <c r="I36" i="1"/>
  <c r="I38" i="1"/>
  <c r="J38" i="1"/>
  <c r="P38" i="1" s="1"/>
  <c r="H38" i="1"/>
  <c r="H56" i="1"/>
  <c r="H20" i="1"/>
  <c r="I20" i="1"/>
  <c r="J20" i="1"/>
  <c r="R20" i="1" s="1"/>
  <c r="B44" i="22"/>
  <c r="E31" i="1" s="1"/>
  <c r="H37" i="1"/>
  <c r="I37" i="1"/>
  <c r="J37" i="1"/>
  <c r="P37" i="1" s="1"/>
  <c r="H47" i="1"/>
  <c r="J47" i="1"/>
  <c r="O47" i="1" s="1"/>
  <c r="I47" i="1"/>
  <c r="H51" i="1"/>
  <c r="I51" i="1"/>
  <c r="J51" i="1"/>
  <c r="O51" i="1" s="1"/>
  <c r="I40" i="1"/>
  <c r="H40" i="1"/>
  <c r="J40" i="1"/>
  <c r="P40" i="1" s="1"/>
  <c r="M18" i="1"/>
  <c r="G18" i="1" s="1"/>
  <c r="B44" i="7"/>
  <c r="E16" i="1" s="1"/>
  <c r="B40" i="6"/>
  <c r="B24" i="6"/>
  <c r="B40" i="5"/>
  <c r="B24" i="5"/>
  <c r="B40" i="4"/>
  <c r="B24" i="4"/>
  <c r="B33" i="3"/>
  <c r="J33" i="1" l="1"/>
  <c r="S33" i="1" s="1"/>
  <c r="I26" i="1"/>
  <c r="H45" i="1"/>
  <c r="I53" i="1"/>
  <c r="J57" i="1"/>
  <c r="Q57" i="1" s="1"/>
  <c r="J53" i="1"/>
  <c r="I57" i="1"/>
  <c r="B44" i="5"/>
  <c r="E14" i="1" s="1"/>
  <c r="U14" i="1" s="1"/>
  <c r="V14" i="1" s="1"/>
  <c r="I56" i="1"/>
  <c r="I49" i="1"/>
  <c r="I39" i="1"/>
  <c r="R37" i="1"/>
  <c r="I25" i="1"/>
  <c r="I44" i="1"/>
  <c r="H17" i="1"/>
  <c r="J23" i="1"/>
  <c r="R23" i="1" s="1"/>
  <c r="J35" i="1"/>
  <c r="O35" i="1" s="1"/>
  <c r="J17" i="1"/>
  <c r="Q17" i="1" s="1"/>
  <c r="I29" i="1"/>
  <c r="H25" i="1"/>
  <c r="J46" i="1"/>
  <c r="Q46" i="1" s="1"/>
  <c r="S47" i="1"/>
  <c r="S37" i="1"/>
  <c r="I46" i="1"/>
  <c r="H44" i="1"/>
  <c r="Q54" i="1"/>
  <c r="I35" i="1"/>
  <c r="U17" i="1"/>
  <c r="V17" i="1" s="1"/>
  <c r="H39" i="1"/>
  <c r="O43" i="1"/>
  <c r="H58" i="1"/>
  <c r="I58" i="1"/>
  <c r="S40" i="1"/>
  <c r="Q47" i="1"/>
  <c r="P27" i="1"/>
  <c r="S28" i="1"/>
  <c r="P41" i="1"/>
  <c r="P39" i="1"/>
  <c r="Q28" i="1"/>
  <c r="O18" i="1"/>
  <c r="S43" i="1"/>
  <c r="R39" i="1"/>
  <c r="O20" i="1"/>
  <c r="P20" i="1"/>
  <c r="S18" i="1"/>
  <c r="Q43" i="1"/>
  <c r="S21" i="1"/>
  <c r="R42" i="1"/>
  <c r="S45" i="1"/>
  <c r="P58" i="1"/>
  <c r="J49" i="1"/>
  <c r="Q49" i="1" s="1"/>
  <c r="S39" i="1"/>
  <c r="O56" i="1"/>
  <c r="S54" i="1"/>
  <c r="J50" i="1"/>
  <c r="O50" i="1" s="1"/>
  <c r="J34" i="1"/>
  <c r="R34" i="1" s="1"/>
  <c r="P17" i="1"/>
  <c r="R25" i="1"/>
  <c r="Q56" i="1"/>
  <c r="I23" i="1"/>
  <c r="Q44" i="1"/>
  <c r="R36" i="1"/>
  <c r="R54" i="1"/>
  <c r="R45" i="1"/>
  <c r="I50" i="1"/>
  <c r="S41" i="1"/>
  <c r="H34" i="1"/>
  <c r="B44" i="4"/>
  <c r="E13" i="1" s="1"/>
  <c r="J13" i="1" s="1"/>
  <c r="S25" i="1"/>
  <c r="S20" i="1"/>
  <c r="R56" i="1"/>
  <c r="S38" i="1"/>
  <c r="S36" i="1"/>
  <c r="O28" i="1"/>
  <c r="S53" i="1"/>
  <c r="S24" i="1"/>
  <c r="P21" i="1"/>
  <c r="O21" i="1"/>
  <c r="O45" i="1"/>
  <c r="R41" i="1"/>
  <c r="H52" i="1"/>
  <c r="I52" i="1"/>
  <c r="R52" i="1"/>
  <c r="S51" i="1"/>
  <c r="Q51" i="1"/>
  <c r="I48" i="1"/>
  <c r="J48" i="1"/>
  <c r="R48" i="1" s="1"/>
  <c r="R47" i="1"/>
  <c r="R33" i="1"/>
  <c r="U16" i="1"/>
  <c r="V16" i="1" s="1"/>
  <c r="H16" i="1"/>
  <c r="I16" i="1"/>
  <c r="J16" i="1"/>
  <c r="S16" i="1" s="1"/>
  <c r="R40" i="1"/>
  <c r="O37" i="1"/>
  <c r="I31" i="1"/>
  <c r="H31" i="1"/>
  <c r="J31" i="1"/>
  <c r="Q31" i="1" s="1"/>
  <c r="O25" i="1"/>
  <c r="O38" i="1"/>
  <c r="R44" i="1"/>
  <c r="O33" i="1"/>
  <c r="S27" i="1"/>
  <c r="U18" i="1"/>
  <c r="V18" i="1" s="1"/>
  <c r="H55" i="1"/>
  <c r="I55" i="1"/>
  <c r="J55" i="1"/>
  <c r="O55" i="1" s="1"/>
  <c r="P52" i="1"/>
  <c r="S26" i="1"/>
  <c r="Q26" i="1"/>
  <c r="R53" i="1"/>
  <c r="R24" i="1"/>
  <c r="S42" i="1"/>
  <c r="R58" i="1"/>
  <c r="S29" i="1"/>
  <c r="H19" i="1"/>
  <c r="J19" i="1"/>
  <c r="R19" i="1" s="1"/>
  <c r="I19" i="1"/>
  <c r="O57" i="1"/>
  <c r="O44" i="1"/>
  <c r="R27" i="1"/>
  <c r="I32" i="1"/>
  <c r="J32" i="1"/>
  <c r="R32" i="1" s="1"/>
  <c r="H32" i="1"/>
  <c r="R26" i="1"/>
  <c r="O24" i="1"/>
  <c r="R29" i="1"/>
  <c r="B44" i="6"/>
  <c r="E15" i="1" s="1"/>
  <c r="R51" i="1"/>
  <c r="R38" i="1"/>
  <c r="S57" i="1"/>
  <c r="P36" i="1"/>
  <c r="J22" i="1"/>
  <c r="Q22" i="1" s="1"/>
  <c r="H22" i="1"/>
  <c r="I22" i="1"/>
  <c r="R18" i="1"/>
  <c r="J30" i="1"/>
  <c r="Q30" i="1" s="1"/>
  <c r="I30" i="1"/>
  <c r="H30" i="1"/>
  <c r="O53" i="1"/>
  <c r="Q42" i="1"/>
  <c r="S58" i="1"/>
  <c r="P29" i="1"/>
  <c r="O40" i="1"/>
  <c r="P18" i="1"/>
  <c r="M19" i="1"/>
  <c r="G19" i="1" s="1"/>
  <c r="B2" i="3"/>
  <c r="B39" i="3"/>
  <c r="B36" i="3"/>
  <c r="B30" i="3"/>
  <c r="B23" i="3"/>
  <c r="B20" i="3"/>
  <c r="B17" i="3"/>
  <c r="B14" i="3"/>
  <c r="B11" i="3"/>
  <c r="B8" i="3"/>
  <c r="J14" i="1" l="1"/>
  <c r="O14" i="1" s="1"/>
  <c r="H14" i="1"/>
  <c r="S23" i="1"/>
  <c r="I14" i="1"/>
  <c r="Q23" i="1"/>
  <c r="O23" i="1"/>
  <c r="O13" i="1"/>
  <c r="P35" i="1"/>
  <c r="S17" i="1"/>
  <c r="R35" i="1"/>
  <c r="S35" i="1"/>
  <c r="R17" i="1"/>
  <c r="O17" i="1"/>
  <c r="S46" i="1"/>
  <c r="S31" i="1"/>
  <c r="R49" i="1"/>
  <c r="Q14" i="1"/>
  <c r="R46" i="1"/>
  <c r="O46" i="1"/>
  <c r="S49" i="1"/>
  <c r="O49" i="1"/>
  <c r="Q34" i="1"/>
  <c r="R16" i="1"/>
  <c r="O16" i="1"/>
  <c r="S13" i="1"/>
  <c r="P13" i="1"/>
  <c r="Q13" i="1"/>
  <c r="H13" i="1"/>
  <c r="U13" i="1"/>
  <c r="V13" i="1" s="1"/>
  <c r="I13" i="1"/>
  <c r="O19" i="1"/>
  <c r="P50" i="1"/>
  <c r="S50" i="1"/>
  <c r="R22" i="1"/>
  <c r="O32" i="1"/>
  <c r="R13" i="1"/>
  <c r="Q19" i="1"/>
  <c r="Q16" i="1"/>
  <c r="R14" i="1"/>
  <c r="S34" i="1"/>
  <c r="O34" i="1"/>
  <c r="R50" i="1"/>
  <c r="O48" i="1"/>
  <c r="S48" i="1"/>
  <c r="Q55" i="1"/>
  <c r="R30" i="1"/>
  <c r="O30" i="1"/>
  <c r="O22" i="1"/>
  <c r="S32" i="1"/>
  <c r="S19" i="1"/>
  <c r="R55" i="1"/>
  <c r="R31" i="1"/>
  <c r="O31" i="1"/>
  <c r="S30" i="1"/>
  <c r="S22" i="1"/>
  <c r="U15" i="1"/>
  <c r="V15" i="1" s="1"/>
  <c r="H15" i="1"/>
  <c r="I15" i="1"/>
  <c r="J15" i="1"/>
  <c r="R15" i="1" s="1"/>
  <c r="Q15" i="1"/>
  <c r="P15" i="1"/>
  <c r="P32" i="1"/>
  <c r="S55" i="1"/>
  <c r="P16" i="1"/>
  <c r="U19" i="1"/>
  <c r="V19" i="1" s="1"/>
  <c r="P19" i="1"/>
  <c r="M20" i="1"/>
  <c r="B2" i="5"/>
  <c r="B2" i="4"/>
  <c r="B24" i="3"/>
  <c r="B40" i="3"/>
  <c r="B44" i="3" s="1"/>
  <c r="E12" i="1" s="1"/>
  <c r="P14" i="1" l="1"/>
  <c r="S14" i="1"/>
  <c r="H12" i="1"/>
  <c r="U12" i="1"/>
  <c r="V12" i="1" s="1"/>
  <c r="I12" i="1"/>
  <c r="J12" i="1"/>
  <c r="S12" i="1" s="1"/>
  <c r="G20" i="1"/>
  <c r="Q20" i="1" s="1"/>
  <c r="U20" i="1"/>
  <c r="V20" i="1" s="1"/>
  <c r="O15" i="1"/>
  <c r="S15" i="1"/>
  <c r="M21" i="1"/>
  <c r="M22" i="1"/>
  <c r="B2" i="7"/>
  <c r="B2" i="6"/>
  <c r="R12" i="1" l="1"/>
  <c r="O12" i="1"/>
  <c r="G22" i="1"/>
  <c r="P22" i="1" s="1"/>
  <c r="U22" i="1"/>
  <c r="V22" i="1" s="1"/>
  <c r="P12" i="1"/>
  <c r="Q12" i="1"/>
  <c r="G21" i="1"/>
  <c r="Q21" i="1" s="1"/>
  <c r="U21" i="1"/>
  <c r="V21"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B2" i="22"/>
  <c r="P33" i="1" l="1"/>
  <c r="Q33" i="1"/>
  <c r="U34" i="1"/>
  <c r="V34" i="1" s="1"/>
  <c r="M35" i="1"/>
  <c r="P34" i="1"/>
  <c r="B2" i="24"/>
  <c r="G35" i="1" l="1"/>
  <c r="Q35" i="1" s="1"/>
  <c r="U35" i="1"/>
  <c r="V35" i="1" s="1"/>
  <c r="M36" i="1"/>
  <c r="B2" i="25"/>
  <c r="G36" i="1" l="1"/>
  <c r="Q36" i="1" s="1"/>
  <c r="U36" i="1"/>
  <c r="V36" i="1" s="1"/>
  <c r="M37" i="1"/>
  <c r="B2" i="26"/>
  <c r="G37" i="1" l="1"/>
  <c r="Q37" i="1" s="1"/>
  <c r="U37" i="1"/>
  <c r="V37" i="1" s="1"/>
  <c r="M38" i="1"/>
  <c r="B2" i="27"/>
  <c r="G38" i="1" l="1"/>
  <c r="Q38" i="1" s="1"/>
  <c r="U38" i="1"/>
  <c r="V38" i="1" s="1"/>
  <c r="M39" i="1"/>
  <c r="B2" i="28"/>
  <c r="G39" i="1" l="1"/>
  <c r="Q39" i="1" s="1"/>
  <c r="U39" i="1"/>
  <c r="V39" i="1" s="1"/>
  <c r="M40" i="1"/>
  <c r="B2" i="29"/>
  <c r="G40" i="1" l="1"/>
  <c r="Q40" i="1" s="1"/>
  <c r="U40" i="1"/>
  <c r="V40" i="1" s="1"/>
  <c r="M41" i="1"/>
  <c r="B2" i="30"/>
  <c r="G41" i="1" l="1"/>
  <c r="O41" i="1" s="1"/>
  <c r="U41" i="1"/>
  <c r="V41" i="1" s="1"/>
  <c r="M42" i="1"/>
  <c r="B2" i="31"/>
  <c r="G42" i="1" l="1"/>
  <c r="O42" i="1" s="1"/>
  <c r="U42" i="1"/>
  <c r="V42" i="1" s="1"/>
  <c r="M43" i="1"/>
  <c r="B2" i="32"/>
  <c r="G43" i="1" l="1"/>
  <c r="P43" i="1" s="1"/>
  <c r="U43" i="1"/>
  <c r="V43" i="1" s="1"/>
  <c r="M44" i="1"/>
  <c r="G44" i="1" s="1"/>
  <c r="B2" i="34"/>
  <c r="U44" i="1" l="1"/>
  <c r="V44" i="1" s="1"/>
  <c r="M45" i="1"/>
  <c r="P44" i="1"/>
  <c r="B2" i="35"/>
  <c r="G45" i="1" l="1"/>
  <c r="P45" i="1" s="1"/>
  <c r="U45" i="1"/>
  <c r="V45" i="1" s="1"/>
  <c r="M46" i="1"/>
  <c r="B2" i="36"/>
  <c r="G46" i="1" l="1"/>
  <c r="P46" i="1" s="1"/>
  <c r="U46" i="1"/>
  <c r="V46" i="1" s="1"/>
  <c r="M47" i="1"/>
  <c r="B2" i="37"/>
  <c r="G47" i="1" l="1"/>
  <c r="P47" i="1" s="1"/>
  <c r="U47" i="1"/>
  <c r="V47" i="1" s="1"/>
  <c r="M48" i="1"/>
  <c r="B2" i="38"/>
  <c r="G48" i="1" l="1"/>
  <c r="U48" i="1"/>
  <c r="V48" i="1" s="1"/>
  <c r="M49" i="1"/>
  <c r="B2" i="39"/>
  <c r="P48" i="1" l="1"/>
  <c r="Q48" i="1"/>
  <c r="G49" i="1"/>
  <c r="P49" i="1" s="1"/>
  <c r="U49" i="1"/>
  <c r="V49" i="1" s="1"/>
  <c r="M50" i="1"/>
  <c r="B2" i="40"/>
  <c r="G50" i="1" l="1"/>
  <c r="Q50" i="1" s="1"/>
  <c r="U50" i="1"/>
  <c r="V50" i="1" s="1"/>
  <c r="M51" i="1"/>
  <c r="B2" i="41"/>
  <c r="G51" i="1" l="1"/>
  <c r="P51" i="1" s="1"/>
  <c r="U51" i="1"/>
  <c r="V51" i="1" s="1"/>
  <c r="M52" i="1"/>
  <c r="B2" i="42"/>
  <c r="G52" i="1" l="1"/>
  <c r="U52" i="1"/>
  <c r="V52" i="1" s="1"/>
  <c r="M53" i="1"/>
  <c r="B2" i="43"/>
  <c r="O52" i="1" l="1"/>
  <c r="Q52" i="1"/>
  <c r="G53" i="1"/>
  <c r="U53" i="1"/>
  <c r="V53" i="1" s="1"/>
  <c r="M54" i="1"/>
  <c r="B2" i="44"/>
  <c r="P53" i="1" l="1"/>
  <c r="Q53" i="1"/>
  <c r="G54" i="1"/>
  <c r="P54" i="1" s="1"/>
  <c r="U54" i="1"/>
  <c r="V54" i="1" s="1"/>
  <c r="M55" i="1"/>
  <c r="B2" i="45"/>
  <c r="G55" i="1" l="1"/>
  <c r="P55" i="1" s="1"/>
  <c r="U55" i="1"/>
  <c r="V55" i="1" s="1"/>
  <c r="M56" i="1"/>
  <c r="B2" i="46"/>
  <c r="G56" i="1" l="1"/>
  <c r="P56" i="1" s="1"/>
  <c r="U56" i="1"/>
  <c r="V56" i="1" s="1"/>
  <c r="M57" i="1"/>
  <c r="B2" i="47"/>
  <c r="G57" i="1" l="1"/>
  <c r="U57" i="1"/>
  <c r="V57" i="1" s="1"/>
  <c r="M58" i="1"/>
  <c r="G58" i="1" s="1"/>
  <c r="B2" i="48"/>
  <c r="P57" i="1" l="1"/>
  <c r="R57" i="1"/>
  <c r="U58" i="1"/>
  <c r="V58" i="1" s="1"/>
  <c r="Q58" i="1"/>
  <c r="B2" i="49"/>
  <c r="B2" i="50" l="1"/>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<sst xmlns="http://schemas.openxmlformats.org/spreadsheetml/2006/main" count="9875" uniqueCount="364">
  <si>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</si>
  <si>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</si>
  <si>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</si>
  <si>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</si>
  <si>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</si>
  <si>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</si>
  <si>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</si>
  <si>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</si>
  <si>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</si>
  <si>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</si>
  <si>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</si>
  <si>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</si>
  <si>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</si>
  <si>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</si>
  <si>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</si>
  <si>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</si>
  <si>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</si>
  <si>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</si>
  <si>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</si>
  <si>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</si>
  <si>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</si>
  <si>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</si>
  <si>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</si>
  <si>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</si>
  <si>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</si>
  <si>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degli alloggi pubblici</t>
  </si>
  <si>
    <t>Vigilanza sulla circolazione e la sosta</t>
  </si>
  <si>
    <t>Affidamenti in house</t>
  </si>
  <si>
    <t>Controlli sull'uso del territorio</t>
  </si>
  <si>
    <t>Indice schede per la valutazione del rischio</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</si>
  <si>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</si>
  <si>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</si>
  <si>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</si>
  <si>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</si>
  <si>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</si>
  <si>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</si>
  <si>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</si>
  <si>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</si>
  <si>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</si>
  <si>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</si>
  <si>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</si>
  <si>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</si>
  <si>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</si>
  <si>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</si>
  <si>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</si>
  <si>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</si>
  <si>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</si>
  <si>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</si>
  <si>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</si>
  <si>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</si>
  <si>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</si>
  <si>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</si>
  <si>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</si>
  <si>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</si>
  <si>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</si>
  <si>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</si>
  <si>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</si>
  <si>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</si>
  <si>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</si>
  <si>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</si>
  <si>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</si>
  <si>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</si>
  <si>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</si>
  <si>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</si>
  <si>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</si>
  <si>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</si>
  <si>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</si>
  <si>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</si>
  <si>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</si>
  <si>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</si>
  <si>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</si>
  <si>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</si>
  <si>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</si>
  <si>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</si>
  <si>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</si>
  <si>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</si>
  <si>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</si>
  <si>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</si>
  <si>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</si>
  <si>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</si>
  <si>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</si>
  <si>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</si>
  <si>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</si>
  <si>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</si>
  <si>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</si>
  <si>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</si>
  <si>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</si>
  <si>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</si>
  <si>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</si>
  <si>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</si>
  <si>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</si>
  <si>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</si>
  <si>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</si>
  <si>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</si>
  <si>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</si>
  <si>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</si>
  <si>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</si>
  <si>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</si>
  <si>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</si>
  <si>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</si>
  <si>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</si>
  <si>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</si>
  <si>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</si>
  <si>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</si>
  <si>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</si>
  <si>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</si>
  <si>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</si>
  <si>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</si>
  <si>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</si>
  <si>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</si>
  <si>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</si>
  <si>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</si>
  <si>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</si>
  <si>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</si>
  <si>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</si>
  <si>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</si>
  <si>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</si>
  <si>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</si>
  <si>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</si>
  <si>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Gestione del protocollo</t>
  </si>
  <si>
    <t>Gestione dell'archivio</t>
  </si>
  <si>
    <t>Organizzazione eventi</t>
  </si>
  <si>
    <t>Formazione di determinazioni, ordinanze, decreti ed altri atti amministrativi</t>
  </si>
  <si>
    <t>Designazione dei rappresentanti dell'ente presso enti, società, fondazioni</t>
  </si>
  <si>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</si>
  <si>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</si>
  <si>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</si>
  <si>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</si>
  <si>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</si>
  <si>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</si>
  <si>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</si>
  <si>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</si>
  <si>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</si>
  <si>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</si>
  <si>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</si>
  <si>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</si>
  <si>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</si>
  <si>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</si>
  <si>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</si>
  <si>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</si>
  <si>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</si>
  <si>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</si>
  <si>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</si>
  <si>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</si>
  <si>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</si>
  <si>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</si>
  <si>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</si>
  <si>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</si>
  <si>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</si>
  <si>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</si>
  <si>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</si>
  <si>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</si>
  <si>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</si>
  <si>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</si>
  <si>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</si>
  <si>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</si>
  <si>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</si>
  <si>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</si>
  <si>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</si>
  <si>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</si>
  <si>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38 - Formazione di determinazioni, ordinanze, decreti ed altri atti amministrativi</t>
  </si>
  <si>
    <t>39 - Designazione dei rappresentanti dell'ente presso enti, società, fondazioni</t>
  </si>
  <si>
    <t>43 - Gestione degli alloggi pubblici</t>
  </si>
  <si>
    <t>47 - Affidamenti in house</t>
  </si>
  <si>
    <t>48 - Controlli sull'uso del territorio</t>
  </si>
  <si>
    <t>Misure riduzione rischio inserite</t>
  </si>
  <si>
    <t>Processo analizzato</t>
  </si>
  <si>
    <t>Misure per la riduzione del rischio</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</si>
  <si>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</si>
  <si>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</si>
  <si>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</si>
  <si>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</si>
  <si>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</si>
  <si>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</si>
  <si>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</si>
  <si>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</si>
  <si>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</si>
  <si>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</si>
  <si>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</si>
  <si>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</si>
  <si>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</si>
  <si>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</si>
  <si>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</si>
  <si>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</si>
  <si>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</si>
  <si>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</si>
  <si>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</si>
  <si>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</si>
  <si>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</si>
  <si>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</si>
  <si>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</si>
  <si>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</si>
  <si>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</si>
  <si>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</si>
  <si>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</si>
  <si>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</si>
  <si>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</si>
  <si>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</si>
  <si>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</si>
  <si>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</si>
  <si>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</si>
  <si>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Le graduatorie per l'assegnazione degli alloggi popolari dovranno essere redatte esclusivamente da soggetti terzi rispetto ai dipendenti dell'ufficio. Ci si rivolga prioritariamente alle prestazioni di esperti di comuni e agenzie autonome.</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</si>
  <si>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</si>
  <si>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</si>
  <si>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</si>
  <si>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</si>
  <si>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</si>
  <si>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</si>
  <si>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</si>
  <si>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</si>
  <si>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</si>
  <si>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</si>
  <si>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Registrazioni e rilascio certificazioni in materia anagrafica ed elettorale</t>
  </si>
  <si>
    <t xml:space="preserve">Attività di certificazione di idoneità abitativa per cittadini stranieri </t>
  </si>
  <si>
    <t>Cancellazione anagrafica per irreperibilità</t>
  </si>
  <si>
    <t>Verifica delle operazioni compiute degli ufficiali d'anagrafe. Verifica del rispetto delle procedure previste dal manuale delle qualità.</t>
  </si>
  <si>
    <t xml:space="preserve">Rilascio nuove residenze </t>
  </si>
  <si>
    <t xml:space="preserve">Trascrizioni sui registri di Stato Civile </t>
  </si>
  <si>
    <t>Verifica morosità entrate patrimoniali</t>
  </si>
  <si>
    <t>Monitoraggio semestrale sul tasso di morosità dei canoni dovuti all'Ente per la locazione di immobili. Report semestrale al RPCT sulle situazioni verificate</t>
  </si>
  <si>
    <t>15 - Verifica morosità entrate patrimoniali</t>
  </si>
  <si>
    <t xml:space="preserve">44 - Borse di studio </t>
  </si>
  <si>
    <t>49 - Registrazioni e rilascio certificazioni in materia anagrafica ed elettorale</t>
  </si>
  <si>
    <t xml:space="preserve">50 - Attività di certificazione di idoneità abitativa per cittadini stranieri </t>
  </si>
  <si>
    <t>51 - Cancellazione anagrafica per irreperibilità</t>
  </si>
  <si>
    <t xml:space="preserve">52 - Rilascio nuove residenze </t>
  </si>
  <si>
    <t xml:space="preserve">53 - Trascrizioni sui registri di Stato Civile </t>
  </si>
  <si>
    <t>Report semestrale sul numero di richieste di certificazione di idoneità alloggi pervenute e sul numero di certificazioni rilasciate e diniegate.</t>
  </si>
  <si>
    <t>Rispetto delle procedure previste dal manuale sulla  qualità.</t>
  </si>
  <si>
    <t>Autorizzazioni al funzionamento e accreditamento unità offerta sociale</t>
  </si>
  <si>
    <t>Rapporto semestrale al responsabile al anticorruzione delle richieste pervenute e delle autorizzazioni concesse e dinigate.</t>
  </si>
  <si>
    <t>22 - Autorizzazioni al funzionamento e accreditamento unità offerta sociale</t>
  </si>
  <si>
    <t>Verifica a cura del dirigente/responsabile del procedimento, di concerto con l'ufficio tributi e la polizia locale, della veridicità delle dichiarazioni rese dal soggetto beneficiario.</t>
  </si>
  <si>
    <t xml:space="preserve">36 - Ammissioni alle agevolazioni in materia socio assistenziale contributi per pagamento retta servizi socio-sanitari </t>
  </si>
  <si>
    <t>Erogazioni contributi e sussidi buoni - vaucher regionali</t>
  </si>
  <si>
    <t>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t>
  </si>
  <si>
    <t>37 - Erogazioni contributi e sussidi buoni - vaucher regionali</t>
  </si>
  <si>
    <t>Autorizzazioni al personale</t>
  </si>
  <si>
    <t>41 - Autorizzazioni al personale</t>
  </si>
  <si>
    <t>Adeguata e analitica motivazione dell'atto e degli interventi da attuare sugli immobili comunali. Pubblicazione sul sito istituzionale del Comune del soggetto/beneficiario e dell'importo economico.</t>
  </si>
  <si>
    <t xml:space="preserve">Controllo servizi esternalizzati </t>
  </si>
  <si>
    <t xml:space="preserve">Esercizio del controllo analogo sugli Enti/Società che gestiscono i servizi esternalizzati. Indagine di Customer Satifisaction. </t>
  </si>
  <si>
    <t xml:space="preserve">46 - Controllo servizi esternalizzati </t>
  </si>
  <si>
    <t xml:space="preserve">Procedimento disciplinare </t>
  </si>
  <si>
    <t>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t>
  </si>
  <si>
    <t xml:space="preserve">54 - Procedimento disciplinare </t>
  </si>
  <si>
    <t xml:space="preserve">Controllo affissioni abusive </t>
  </si>
  <si>
    <t>Gestione delle segnalazioni da parte del Dirigente. Verifica della corretta applicazione del regolamento e delle sanzioni previste.</t>
  </si>
  <si>
    <t xml:space="preserve">55 - Controllo affissioni abusive </t>
  </si>
  <si>
    <t xml:space="preserve">Adeguata e analitica movitrazione dell'atto e degli interventi da attuare sugli immobili comunali. Pubblicazione sul sito istituzionale del comune del soggetto/beneficiario e dell'importo economico </t>
  </si>
  <si>
    <t>56 - Indenizzi, risarcimenti e rimborsi</t>
  </si>
  <si>
    <t xml:space="preserve">Variante in corso di esecuzione del contratto </t>
  </si>
  <si>
    <t>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t>
  </si>
  <si>
    <t xml:space="preserve">40 - Variante in corso di esecuzione del contratto </t>
  </si>
  <si>
    <t>Subbapalto</t>
  </si>
  <si>
    <t>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t>
  </si>
  <si>
    <t>57 - Subbapalto</t>
  </si>
  <si>
    <t>Utilizzo di rimedi di risoluzione delle controversie alternativi a quelli giurisdizionali durante la fase di esecuzione del contratto</t>
  </si>
  <si>
    <t>Obbligo di adeguata motivazione dell'atto di scelta delle modalità risolutive delle controversie con esplicita.</t>
  </si>
  <si>
    <t>58 - Utilizzo di rimedi di risoluzione delle controversie alternativi a quelli giurisdizionali durante la fase di esecuzione del contratto</t>
  </si>
  <si>
    <t xml:space="preserve">Autorizzazioni lavori </t>
  </si>
  <si>
    <t>Rapporto semestrale alla responsabile anticorruzione delle richieste pervenute e delle autorizzazioni concesse e dinegate</t>
  </si>
  <si>
    <t xml:space="preserve">59 - Autorizzazioni lavori </t>
  </si>
  <si>
    <t>Rilascio di autorizzazioni commerciali (apertura, trasferimento, ampliamento o riduzione della superficie di vendita di una media/grande struttura di vendita).</t>
  </si>
  <si>
    <t>Standardizzazione delle procedure e gestione dei procedimenti tramite applicazione telmatica  SUAP. Verifica del rispetto dei tempi fissati per la conclusione del procedimento. Rapporti periodici al RPCT</t>
  </si>
  <si>
    <t>60 - Rilascio di autorizzazioni commerciali (apertura, trasferimento, ampliamento o riduzione della superficie di vendita di una media/grande struttura di vendita).</t>
  </si>
  <si>
    <t>Concessione/Comodato in uso locali e  beni comuali</t>
  </si>
  <si>
    <t>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t>
  </si>
  <si>
    <t>61 - Concessione/Comodato in uso locali e  beni comuali</t>
  </si>
  <si>
    <t xml:space="preserve">Gestione contrattuali e accertamenti di infrazione in materia di commercio </t>
  </si>
  <si>
    <t>Monitoraggi dei controlli effettuati mediante registrazione dei dati efferenti ad ogni controllo effettuato. Verifica delle fasi e degli adempimenti conseguenti. Verifica del rispetto dei termini relazione semestrale al RPCT.</t>
  </si>
  <si>
    <t xml:space="preserve">62 - Gestione contrattuali e accertamenti di infrazione in materia di commercio </t>
  </si>
  <si>
    <t>S.C.I.A. Inerenti l'Edilizia</t>
  </si>
  <si>
    <t>Controllo dello stato nei luogi nei termini, informazione semestrale al responsabile anticorruzione delle richieste e dei controlli effettuati e loro risultanze (20% a campione). Rispetto delle procedure previste dal manuale sulla qualità.</t>
  </si>
  <si>
    <t>63 - S.C.I.A. Inerenti l'Edilizia</t>
  </si>
  <si>
    <t>Comunicazioni per attività edilizia libera</t>
  </si>
  <si>
    <t>Informazione semestrale al responsabile anticorruzione delle richieste e dei controlli effettuati e loro risultanze.</t>
  </si>
  <si>
    <t>64 - Comunicazioni per attività edilizia libera</t>
  </si>
  <si>
    <t>S.C.I.A. inerenti le attività produttive</t>
  </si>
  <si>
    <t>Controllo dei requisiti dichiarati (20% a campione). Informazione semestrale al responsabile anticorruzione delle richieste e dei controlli effettuati e loro risutltanze. Rispetto delle procedure previste dal manuale sulla qualità.</t>
  </si>
  <si>
    <t>65 - S.C.I.A. inerenti le attività produttive</t>
  </si>
  <si>
    <t xml:space="preserve">Occupazione d'urgenza </t>
  </si>
  <si>
    <t xml:space="preserve">Adeguata e analitica motivazione dell'atto e degli interveni da attuare sugli iimmobili comunali. Report semestrale al RPCT </t>
  </si>
  <si>
    <t xml:space="preserve">66 - Occupazione d'urgenza </t>
  </si>
  <si>
    <t xml:space="preserve">Affrancazion e trasformazione diritto superficie </t>
  </si>
  <si>
    <t>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t>
  </si>
  <si>
    <t xml:space="preserve">68 - Affrancazion e trasformazione diritto superficie </t>
  </si>
  <si>
    <t xml:space="preserve">Approvazione stato avanzameno lavori </t>
  </si>
  <si>
    <t>Con la supervisione del dirigente, verifica documentale in corociata con accertamento sul reale stato di attuazione dei lavori. Verifica nel rispetto delle norme del CSA.</t>
  </si>
  <si>
    <t xml:space="preserve">69 - Approvazione stato avanzameno lavori </t>
  </si>
  <si>
    <t xml:space="preserve">Collaudi lavori pubblici </t>
  </si>
  <si>
    <t>Con la supervisione del Dirigente, verifica documentale incrociata con accertamento sul reale stato di attuazione dei lavori. Verifica del reale stato di realizzazione dei lavori</t>
  </si>
  <si>
    <t xml:space="preserve">70 - Collaudi lavori pubblici </t>
  </si>
  <si>
    <t>Collaudi ed acquisizione opere di urbanizzazione</t>
  </si>
  <si>
    <t>71 - Collaudi ed acquisizione opere di urbanizzazione</t>
  </si>
  <si>
    <t>Lavori di somma urgenza</t>
  </si>
  <si>
    <t>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t>
  </si>
  <si>
    <t>72 - Lavori di somma urgenza</t>
  </si>
  <si>
    <t>Cerficati di agibilità</t>
  </si>
  <si>
    <t>Verifica del rispetto delle procedure previste dal manuale della qualita. Report semestrale al RPC sul rilascio e tempi medi.</t>
  </si>
  <si>
    <t>73 - Cerficati di agibilità</t>
  </si>
  <si>
    <t>Certificati destinazione urbanistica</t>
  </si>
  <si>
    <t>Rispetto delle procedure previste dal manuale della qualità; Report semestrale al RPC sul rilascio e tempi medi.</t>
  </si>
  <si>
    <t>74 - Certificati destinazione urbanistica</t>
  </si>
  <si>
    <t>Pubblicità dei criteri adottati dall'Amministrazione e verifica della corretta applicazione. Controlli a campione.</t>
  </si>
  <si>
    <t>Archiviazione verbali di violazione delle norme del codice della strada, regolamenti e ordinanze di competenza della PL</t>
  </si>
  <si>
    <t>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t>
  </si>
  <si>
    <t>75 - Archiviazione verbali di violazione delle norme del codice della strada, regolamenti e ordinanze di competenza della PL</t>
  </si>
  <si>
    <t>Rimborsi di sanzioni non dovute</t>
  </si>
  <si>
    <t>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t>
  </si>
  <si>
    <t>76 - Rimborsi di sanzioni non dovute</t>
  </si>
  <si>
    <t>Rispetto delle procedure previste dal manuale sulla qualità. Verifica periodica, a cura del Dirigente dei chilometri percorsi, consumo di carburante stato di manutenzione.</t>
  </si>
  <si>
    <t>77 - Attività di gestione e dei mezzi assegnati in dotazione della Direzione della Polizia eLocale e vigilanza sul loro corretto uso</t>
  </si>
  <si>
    <t xml:space="preserve">Assegnazione di posteggi mercati settimanali e mensili </t>
  </si>
  <si>
    <t>Verifica del rispetto dei criteri regolamentari nell'assegnazione e osservanza dei principi di trasparenza. Pubblicazione sul sito internet istituzionale.</t>
  </si>
  <si>
    <t xml:space="preserve">78 - Assegnazione di posteggi mercati settimanali e mensili </t>
  </si>
  <si>
    <t xml:space="preserve">Rilascio contrassegno invalidi </t>
  </si>
  <si>
    <t>Verifica del prospetto delle procedure prevista dal mauale della qqualità. Report semestarale al RPC sul riòascio e tempi medi di evasione delle richeste pervenute.</t>
  </si>
  <si>
    <t xml:space="preserve">79 - Rilascio contrassegno invalidi </t>
  </si>
  <si>
    <t xml:space="preserve">Rilascio stallo di sosta per invalidi </t>
  </si>
  <si>
    <t>Verifica del prospetto delle procedure prevista dal mauale della qqualità. Report semestarale al RPC sul riòascio e tempi medi di evasione delle richeste pervenute e delle autorizzazioni concesse e non.</t>
  </si>
  <si>
    <t xml:space="preserve">80 - Rilascio stallo di sosta per invalidi </t>
  </si>
  <si>
    <t>Nuova scheda</t>
  </si>
  <si>
    <t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t>
  </si>
  <si>
    <t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t>
  </si>
  <si>
    <t>Occorre adottare ogni misura possibile affinché le commissioni di concorso operino nella massima trasparenza, disponendo la pubblicazione più ampia e tempestiva possibile dei verbali di concorso.</t>
  </si>
  <si>
    <t>Occorre verificare il conferimento dell'incarico mediante procedura a evidenza pubblica,l'estensione del rispetto degli obblighi previsti codice di comportamento dell’ente, l'assenza conflitto di interessi e la dichiarazione di assenza di incompatibilità</t>
  </si>
  <si>
    <t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t>
  </si>
  <si>
    <t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</si>
  <si>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</si>
  <si>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Rapporto semestrale al responsabile anticorruzione delle richieste pervenute e delle autorizzazioni concesse e dinigate.</t>
  </si>
  <si>
    <t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</si>
  <si>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</si>
  <si>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I processi che ineriscono alla raccolta pratica e allo smaltimento quotidiano saranno rispondenti al contratto di servizio con l'ente gestore e pertanto sono difficili da individuare fattispecie corruttive. </t>
  </si>
  <si>
    <t>Non si registrano pericoli corruttivi nella misura in cui questo ente ha avviato un processo di adozione del manuale di gestione documentale che, unitamente al protocollo elettronico, determina una profilatura dei flussi documentali.</t>
  </si>
  <si>
    <t xml:space="preserve"> Per quanto riguarda la gestione delle concessioni cimiteriali è stato adottato un apposito regolamento con relative tariffe.</t>
  </si>
  <si>
    <t>Oltre a quanto indicato nella scheda precedente per quanto riguarda questa fattispecie si ritiene necessario adottare un apposito regolamento e l'eventuale assegnazione di nuove tombe è prevista con apposito procedimento ad evidenza pubblica.</t>
  </si>
  <si>
    <t>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</si>
  <si>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t>
  </si>
  <si>
    <t>Ammissioni alle agevolazioni in materia socio assistenziale contributi per pagamento retta servizi sociali</t>
  </si>
  <si>
    <t>Rispetto della Legge n. 241/90 e del D.lgs. n. 267/2000 e delle norme speciali.</t>
  </si>
  <si>
    <t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t>
  </si>
  <si>
    <t>Rispetto del codice di comportamento.</t>
  </si>
  <si>
    <t>Transazioni, accordi bonari e arbitrati</t>
  </si>
  <si>
    <t>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t>
  </si>
  <si>
    <t>Adozione di procedure standardizzate</t>
  </si>
  <si>
    <t>49- Registrazioni anagrafiche ed elettorali</t>
  </si>
  <si>
    <t>Verifica delle operazioni compiute dagli ufficiali d'anagrafe tenuto conto che il procedimento si basa anche sulle riusltanze degli accertamenti compiuti  dagli Agenti di Polizia Locale in merito al requisito della dimora abituale.</t>
  </si>
  <si>
    <t xml:space="preserve">Verifica delle operazioni compiute dagli ufficiali d'anagrafe tenuto conto che il procedimento si basa anche sulle riusltanze degli accertamenti compiuti  dagli Agenti di Polizia Locale in merito al requisito della dimora abituale. </t>
  </si>
  <si>
    <t>Provincia di Caserta</t>
  </si>
  <si>
    <t xml:space="preserve">67 - Espropri </t>
  </si>
  <si>
    <t>61 - Concessione/Comodato in uso locali e  beni comunali</t>
  </si>
  <si>
    <t xml:space="preserve">68 - Affrancazione e trasformazione diritto superficie </t>
  </si>
  <si>
    <t xml:space="preserve">69 - Approvazione stato avanzamento lavori </t>
  </si>
  <si>
    <t>77 - Attività di gestione e dei mezzi assegnati in dotazione alla Polizia eLocale e vigilanza sul loro corretto uso</t>
  </si>
  <si>
    <t>Attività di gestione e dei mezzi assegnati in dotazione alla Polizia eLocale e vigilanza sul loro corretto uso</t>
  </si>
  <si>
    <t xml:space="preserve">Espropri </t>
  </si>
  <si>
    <t xml:space="preserve">Borse di studio, trasporto e mense scolastiche </t>
  </si>
  <si>
    <t>Indennizzi, risarcimenti e rimborsi</t>
  </si>
  <si>
    <t>57 - Subapalto</t>
  </si>
  <si>
    <t>56 - Indennizzi, risarcimenti e rimborsi</t>
  </si>
  <si>
    <t>42 - Transazioni, accordi bonari e arbitrati</t>
  </si>
  <si>
    <t>Comune di Carinaro</t>
  </si>
  <si>
    <t>Piano Triennale per la Prevenzione della Corruzione e per la trasparenza 2023-2025</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</si>
</sst>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s>
  <fills count="12">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
      <left style="medium">
        <color theme="1" tint="0.499984740745262"/>
      </left>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0">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28" fillId="6" borderId="4" xfId="1" applyFont="1" applyFill="1" applyBorder="1" applyAlignment="1">
      <alignment horizontal="left" vertical="center" wrapText="1"/>
    </xf>
    <xf numFmtId="2" fontId="0" fillId="0" borderId="0" xfId="0" applyNumberFormat="1" applyAlignment="1">
      <alignment horizontal="center" wrapText="1"/>
    </xf>
    <xf numFmtId="0" fontId="27" fillId="8" borderId="0" xfId="0" applyFont="1" applyFill="1"/>
    <xf numFmtId="2" fontId="26"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7"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9" borderId="0" xfId="0" applyFill="1"/>
    <xf numFmtId="2" fontId="0" fillId="9" borderId="0" xfId="0" applyNumberFormat="1" applyFill="1"/>
    <xf numFmtId="0" fontId="0" fillId="9" borderId="0" xfId="0" applyFill="1" applyAlignment="1">
      <alignment horizontal="center"/>
    </xf>
    <xf numFmtId="0" fontId="20" fillId="9" borderId="0" xfId="0" applyFont="1" applyFill="1" applyAlignment="1">
      <alignment horizontal="center" vertical="center"/>
    </xf>
    <xf numFmtId="2" fontId="20" fillId="9" borderId="0" xfId="0" applyNumberFormat="1" applyFont="1" applyFill="1" applyAlignment="1">
      <alignment horizontal="center" vertical="center"/>
    </xf>
    <xf numFmtId="0" fontId="0" fillId="9" borderId="0" xfId="0" applyFill="1" applyBorder="1"/>
    <xf numFmtId="2" fontId="0" fillId="9" borderId="0" xfId="0" applyNumberFormat="1" applyFill="1" applyAlignment="1">
      <alignment horizontal="center"/>
    </xf>
    <xf numFmtId="2" fontId="30" fillId="0" borderId="0" xfId="0" applyNumberFormat="1" applyFont="1"/>
    <xf numFmtId="0" fontId="0" fillId="11" borderId="26" xfId="0" applyFont="1" applyFill="1" applyBorder="1" applyAlignment="1">
      <alignment horizontal="left" vertical="center" wrapText="1"/>
    </xf>
    <xf numFmtId="0" fontId="26" fillId="10" borderId="25" xfId="0" applyFont="1" applyFill="1" applyBorder="1" applyAlignment="1">
      <alignment horizontal="left" vertical="center" wrapText="1"/>
    </xf>
    <xf numFmtId="0" fontId="26" fillId="10" borderId="27" xfId="0" applyFont="1" applyFill="1" applyBorder="1" applyAlignment="1">
      <alignment horizontal="left" vertical="center" wrapText="1"/>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1" fillId="9" borderId="0" xfId="0" applyFont="1" applyFill="1" applyAlignment="1">
      <alignment horizontal="center" vertical="center"/>
    </xf>
    <xf numFmtId="0" fontId="22" fillId="0" borderId="0" xfId="0" applyFont="1" applyAlignment="1">
      <alignment horizontal="left" vertical="center" wrapText="1"/>
    </xf>
    <xf numFmtId="0" fontId="19" fillId="9" borderId="0" xfId="0" applyFont="1" applyFill="1" applyAlignment="1">
      <alignment horizontal="center" vertical="center" wrapText="1"/>
    </xf>
    <xf numFmtId="0" fontId="20" fillId="9" borderId="0" xfId="0" applyFont="1" applyFill="1" applyAlignment="1">
      <alignment horizontal="center" vertical="center"/>
    </xf>
    <xf numFmtId="0" fontId="29" fillId="0" borderId="0" xfId="0" applyFont="1" applyAlignment="1">
      <alignment horizontal="center"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782">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vertical="bottom"/>
    </dxf>
    <dxf>
      <alignment horizontal="left"/>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onnections" Target="connection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pivotCacheDefinition" Target="pivotCache/pivotCacheDefinition2.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powerPivotData" Target="model/item.data"/><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pivotCacheDefinition" Target="pivotCache/pivotCacheDefinition1.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152397</xdr:colOff>
      <xdr:row>3</xdr:row>
      <xdr:rowOff>0</xdr:rowOff>
    </xdr:from>
    <xdr:to>
      <xdr:col>5</xdr:col>
      <xdr:colOff>1162050</xdr:colOff>
      <xdr:row>3</xdr:row>
      <xdr:rowOff>57150</xdr:rowOff>
    </xdr:to>
    <xdr:sp macro="" textlink="">
      <xdr:nvSpPr>
        <xdr:cNvPr id="2" name="Rettangolo 1">
          <a:extLst>
            <a:ext uri="{FF2B5EF4-FFF2-40B4-BE49-F238E27FC236}">
              <a16:creationId xmlns="" xmlns:a16="http://schemas.microsoft.com/office/drawing/2014/main" id="{00000000-0008-0000-0000-000002000000}"/>
            </a:ext>
          </a:extLst>
        </xdr:cNvPr>
        <xdr:cNvSpPr/>
      </xdr:nvSpPr>
      <xdr:spPr>
        <a:xfrm>
          <a:off x="8058147" y="1190625"/>
          <a:ext cx="2057403" cy="571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200" baseline="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2 alla deliberazione della Giunta Comunale n. 24 del  30/03/2023</a:t>
          </a:r>
        </a:p>
      </xdr:txBody>
    </xdr:sp>
    <xdr:clientData/>
  </xdr:twoCellAnchor>
  <xdr:twoCellAnchor>
    <xdr:from>
      <xdr:col>7</xdr:col>
      <xdr:colOff>70994</xdr:colOff>
      <xdr:row>12</xdr:row>
      <xdr:rowOff>14200</xdr:rowOff>
    </xdr:from>
    <xdr:to>
      <xdr:col>8</xdr:col>
      <xdr:colOff>986045</xdr:colOff>
      <xdr:row>21</xdr:row>
      <xdr:rowOff>13608</xdr:rowOff>
    </xdr:to>
    <xdr:sp macro="" textlink="">
      <xdr:nvSpPr>
        <xdr:cNvPr id="4" name="Rettangolo 3">
          <a:extLst>
            <a:ext uri="{FF2B5EF4-FFF2-40B4-BE49-F238E27FC236}">
              <a16:creationId xmlns=""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piredda\Downloads\853730.d.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ow r="60">
          <cell r="B6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drea Piredda" refreshedDate="43068.450256365744" createdVersion="6" refreshedVersion="6" minRefreshableVersion="3" recordCount="85">
  <cacheSource type="worksheet">
    <worksheetSource ref="G11:J93" sheet="Indice Schede"/>
  </cacheSource>
  <cacheFields count="4">
    <cacheField name="Procedimento o sottoprocedimento a rischi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49 - Registrazioni e rilascio certificazioni in materia anagrafica ed elettorale"/>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
        <s v="80 - jjjjj" u="1"/>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2.6666666666666665"/>
        <n v="3.1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3.25" count="11">
        <n v="1.5"/>
        <n v="1.25"/>
        <n v="1.75"/>
        <n v="1"/>
        <n v="2.25"/>
        <n v="0.75"/>
        <n v="2.5"/>
        <n v="2.75"/>
        <n v="3"/>
        <s v=""/>
        <n v="3.25" u="1"/>
      </sharedItems>
    </cacheField>
    <cacheField name="Rischio" numFmtId="2">
      <sharedItems containsMixedTypes="1" containsNumber="1" minValue="0.875" maxValue="10.291666666666666" count="41">
        <n v="3.75"/>
        <n v="2.5"/>
        <n v="5.25"/>
        <n v="2.916666666666667"/>
        <n v="4.25"/>
        <n v="7"/>
        <n v="6.7083333333333339"/>
        <n v="3.5"/>
        <n v="3.7916666666666665"/>
        <n v="2.1666666666666665"/>
        <n v="3.3333333333333335"/>
        <n v="2.8333333333333335"/>
        <n v="4.791666666666667"/>
        <n v="2.6666666666666665"/>
        <n v="4.125"/>
        <n v="3.541666666666667"/>
        <n v="4.166666666666667"/>
        <n v="4.75"/>
        <n v="2"/>
        <n v="4.375"/>
        <n v="4.583333333333333"/>
        <n v="0.875"/>
        <n v="3.125"/>
        <n v="3.333333333333333"/>
        <n v="5"/>
        <n v="1.6666666666666665"/>
        <n v="5.8333333333333339"/>
        <n v="7.333333333333333"/>
        <n v="1.6666666666666667"/>
        <n v="10"/>
        <n v="2.375"/>
        <n v="4.6666666666666661"/>
        <n v="4.9583333333333339"/>
        <n v="4"/>
        <n v="4.0833333333333339"/>
        <n v="5.5416666666666661"/>
        <n v="3.54"/>
        <n v="2.708333333333333"/>
        <n v="3.25"/>
        <s v=""/>
        <n v="10.291666666666666"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drea Piredda" refreshedDate="43068.452948611113" createdVersion="6" refreshedVersion="6" minRefreshableVersion="3" recordCount="85">
  <cacheSource type="worksheet">
    <worksheetSource ref="U11:V93" sheet="Indice Schede"/>
  </cacheSource>
  <cacheFields count="2">
    <cacheField name="Processo analizzato" numFmtId="0">
      <sharedItems count="82">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Verifica morosità entrate patrimoni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Autorizzazioni al funzionamento e accreditamento unità offerta social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Ammissioni alle agevolazioni in materia socio assistenziale contributi per pagamento retta servizi socio-sanitari "/>
        <s v="37 - Erogazioni contributi e sussidi buoni - vaucher regionali"/>
        <s v="38 - Formazione di determinazioni, ordinanze, decreti ed altri atti amministrativi"/>
        <s v="39 - Designazione dei rappresentanti dell'ente presso enti, società, fondazioni"/>
        <s v="40 - Variante in corso di esecuzione del contratto "/>
        <s v="41 - Autorizzazioni al personale"/>
        <s v="42 - Transsazioni, accordi bonari e arbitrati"/>
        <s v="43 - Gestione degli alloggi pubblici"/>
        <s v="44 - Borse di studio "/>
        <s v="45 - Vigilanza sulla circolazione e la sosta"/>
        <s v="46 - Controllo servizi esternalizzati "/>
        <s v="47 - Affidamenti in house"/>
        <s v="48 - Controlli sull'uso del territorio"/>
        <s v=""/>
        <s v="50 - Attività di certificazione di idoneità abitativa per cittadini stranieri "/>
        <s v="51 - Cancellazione anagrafica per irreperibilità"/>
        <s v="52 - Rilascio nuove residenze "/>
        <s v="53 - Trascrizioni sui registri di Stato Civile "/>
        <s v="54 - Procedimento disciplinare "/>
        <s v="55 - Controllo affissioni abusive "/>
        <s v="56 - Indenizzi, risarcimenti e rimborsi"/>
        <s v="57 - Subbapalto"/>
        <s v="58 - Utilizzo di rimedi di risoluzione delle controversie alternativi a quelli giurisdizionali durante la fase di esecuzione del contratto"/>
        <s v="59 - Autorizzazioni lavori "/>
        <s v="60 - Rilascio di autorizzazioni commerciali (apertura, trasferimento, ampliamento o riduzione della superficie di vendita di una media/grande struttura di vendita)."/>
        <s v="61 - Concessione/Comodato in uso locali e  beni comuali"/>
        <s v="62 - Gestione contrattuali e accertamenti di infrazione in materia di commercio "/>
        <s v="63 - S.C.I.A. Inerenti l'Edilizia"/>
        <s v="64 - Comunicazioni per attività edilizia libera"/>
        <s v="65 - S.C.I.A. inerenti le attività produttive"/>
        <s v="66 - Occupazione d'urgenza "/>
        <s v="67 - Espopri "/>
        <s v="68 - Affrancazion e trasformazione diritto superficie "/>
        <s v="69 - Approvazione stato avanzameno lavori "/>
        <s v="70 - Collaudi lavori pubblici "/>
        <s v="71 - Collaudi ed acquisizione opere di urbanizzazione"/>
        <s v="72 - Lavori di somma urgenza"/>
        <s v="73 - Cerficati di agibilità"/>
        <s v="74 - Certificati destinazione urbanistica"/>
        <s v="75 - Archiviazione verbali di violazione delle norme del codice della strada, regolamenti e ordinanze di competenza della PL"/>
        <s v="76 - Rimborsi di sanzioni non dovute"/>
        <s v="77 - Attività di gestione e dei mezzi assegnati in dotazione della Direzione della Polizia eLocale e vigilanza sul loro corretto uso"/>
        <s v="78 - Assegnazione di posteggi mercati settimanali e mensili "/>
        <s v="79 - Rilascio contrassegno invalidi "/>
        <s v="80 - Rilascio stallo di sosta per invalidi "/>
        <s v="80 - jjjjj" u="1"/>
        <s v="81 - Nuova scheda" u="1"/>
      </sharedItems>
    </cacheField>
    <cacheField name="Misure per la riduzione del rischio" numFmtId="0">
      <sharedItems count="7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Monitoraggio semestrale sul tasso di morosità dei canoni dovuti all'Ente per la locazione di immobili. Report semestrale al RPCT sulle situazioni verificate"/>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Rapporto semestrale al responsabile al anticorruzione delle richieste pervenute e delle autorizzazioni concesse e dinigat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erifica a cura del dirigente/responsabile del procedimento, di concerto con l'ufficio tributi e la polizia locale, della veridicità delle dichiarazioni rese dal soggetto beneficiario."/>
        <s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
        <s v="Rispetto della direttiva del dirigente del servizio personale prot.n.6111 del 26/02/2015."/>
        <s v="Adeguata e analitica motivazione dell'atto e degli interventi da attuare sugli immobili comunali. Pubblicazione sul sito istituzionale del Comune del soggetto/beneficiario e dell'importo economico."/>
        <s v="Le graduatorie per l'assegnazione degli alloggi popolari dovranno essere redatte esclusivamente da soggetti terzi rispetto ai dipendenti dell'ufficio. Ci si rivolga prioritariamente alle prestazioni di esperti di comuni e agenzie autonome."/>
        <s v="Pubblicità dei criteri adottati dall'Amministrazione e verifica della corretta applicazione. Controlli a campione."/>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Esercizio del controllo analogo sugli Enti/Società che gestiscono i servizi esternalizzati. Indagine di Customer Satifisaction. "/>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 v="Report semestrale sul numero di richieste di certificazione di idoneità alloggi pervenute e sul numero di certificazioni rilasciate e diniegate."/>
        <s v="Verifica delle operazioni compiute degli ufficiali d'anagrafe. Verifica del rispetto delle procedure previste dal manuale delle qualità."/>
        <s v="Verifica delle operazioni compiute dagli ufficiali d'anagrafe tenuto conto che il procedimento si basa anche sulle riusltanze degli accertamenti compiuti  dagli Agenti di Polizia Locale in merito al requisito della dimora abituale. Verifica del rispetto delle procedure previste dal manuale della qualità. Report  semestrale al RPC sul rilascio e tempi medi di evasione delle richieste pervenute e delle nuove residenze concesse e diniegate."/>
        <s v="Rispetto delle procedure previste dal manuale sulla  qualità."/>
        <s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
        <s v="Gestione delle segnalazioni da parte del Dirigente. Verifica della corretta applicazione del regolamento e delle sanzioni previste."/>
        <s v="Adeguata e analitica movitrazione dell'atto e degli interventi da attuare sugli immobili comunali. Pubblicazione sul sito istituzionale del comune del soggetto/beneficiario e dell'importo economico "/>
        <s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
        <s v="Obbligo di adeguata motivazione dell'atto di scelta delle modalità risolutive delle controversie con esplicita."/>
        <s v="Rapporto semestrale alla responsabile anticorruzione delle richieste pervenute e delle autorizzazioni concesse e dinegate"/>
        <s v="Standardizzazione delle procedure e gestione dei procedimenti tramite applicazione telmatica  SUAP. Verifica del rispetto dei tempi fissati per la conclusione del procedimento. Rapporti periodici al RPCT"/>
        <s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
        <s v="Monitoraggi dei controlli effettuati mediante registrazione dei dati efferenti ad ogni controllo effettuato. Verifica delle fasi e degli adempimenti conseguenti. Verifica del rispetto dei termini relazione semestrale al RPCT."/>
        <s v="Controllo dello stato nei luogi nei termini, informazione semestrale al responsabile anticorruzione delle richieste e dei controlli effettuati e loro risultanze (20% a campione). Rispetto delle procedure previste dal manuale sulla qualità."/>
        <s v="Informazione semestrale al responsabile anticorruzione delle richieste e dei controlli effettuati e loro risultanze."/>
        <s v="Controllo dei requisiti dichiarati (20% a campione). Informazione semestrale al responsabile anticorruzione delle richieste e dei controlli effettuati e loro risutltanze. Rispetto delle procedure previste dal manuale sulla qualità."/>
        <s v="Adeguata e analitica motivazione dell'atto e degli interveni da attuare sugli iimmobili comunali. Report semestrale al RPCT "/>
        <s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
        <s v="Con la supervisione del dirigente, verifica documentale in corociata con accertamento sul reale stato di attuazione dei lavori. Verifica nel rispetto delle norme del CSA."/>
        <s v="Con la supervisione del Dirigente, verifica documentale incrociata con accertamento sul reale stato di attuazione dei lavori. Verifica del reale stato di realizzazione dei lavori"/>
        <s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
        <s v="Verifica del rispetto delle procedure previste dal manuale della qualita. Report semestrale al RPC sul rilascio e tempi medi."/>
        <s v="Rispetto delle procedure previste dal manuale della qualità; Report semestrale al RPC sul rilascio e tempi medi."/>
        <s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
        <s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
        <s v="Rispetto delle procedure previste dal manuale sulla qualità. Verifica periodica, a cura del Dirigente dei chilometri percorsi, consumo di carburante stato di manutenzione."/>
        <s v="Verifica del rispetto dei criteri regolamentari nell'assegnazione e osservanza dei principi di trasparenza. Pubblicazione sul sito internet istituzionale."/>
        <s v="Verifica del prospetto delle procedure prevista dal mauale della qqualità. Report semestarale al RPC sul riòascio e tempi medi di evasione delle richeste pervenute."/>
        <s v="Verifica del prospetto delle procedure prevista dal mauale della qqualità. Report semestarale al RPC sul riòascio e tempi medi di evasione delle richeste pervenute e delle autorizzazioni concesse e non."/>
        <s v="aaaa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5">
  <r>
    <x v="0"/>
    <x v="0"/>
    <x v="0"/>
    <x v="0"/>
  </r>
  <r>
    <x v="1"/>
    <x v="1"/>
    <x v="1"/>
    <x v="1"/>
  </r>
  <r>
    <x v="2"/>
    <x v="2"/>
    <x v="0"/>
    <x v="2"/>
  </r>
  <r>
    <x v="3"/>
    <x v="3"/>
    <x v="1"/>
    <x v="3"/>
  </r>
  <r>
    <x v="4"/>
    <x v="4"/>
    <x v="0"/>
    <x v="4"/>
  </r>
  <r>
    <x v="5"/>
    <x v="3"/>
    <x v="1"/>
    <x v="3"/>
  </r>
  <r>
    <x v="6"/>
    <x v="5"/>
    <x v="1"/>
    <x v="0"/>
  </r>
  <r>
    <x v="7"/>
    <x v="6"/>
    <x v="0"/>
    <x v="0"/>
  </r>
  <r>
    <x v="8"/>
    <x v="7"/>
    <x v="2"/>
    <x v="5"/>
  </r>
  <r>
    <x v="9"/>
    <x v="8"/>
    <x v="2"/>
    <x v="6"/>
  </r>
  <r>
    <x v="10"/>
    <x v="1"/>
    <x v="2"/>
    <x v="7"/>
  </r>
  <r>
    <x v="11"/>
    <x v="9"/>
    <x v="2"/>
    <x v="8"/>
  </r>
  <r>
    <x v="12"/>
    <x v="9"/>
    <x v="3"/>
    <x v="9"/>
  </r>
  <r>
    <x v="13"/>
    <x v="10"/>
    <x v="3"/>
    <x v="10"/>
  </r>
  <r>
    <x v="14"/>
    <x v="4"/>
    <x v="3"/>
    <x v="11"/>
  </r>
  <r>
    <x v="15"/>
    <x v="8"/>
    <x v="1"/>
    <x v="12"/>
  </r>
  <r>
    <x v="16"/>
    <x v="11"/>
    <x v="3"/>
    <x v="13"/>
  </r>
  <r>
    <x v="17"/>
    <x v="6"/>
    <x v="4"/>
    <x v="14"/>
  </r>
  <r>
    <x v="18"/>
    <x v="9"/>
    <x v="3"/>
    <x v="9"/>
  </r>
  <r>
    <x v="19"/>
    <x v="4"/>
    <x v="1"/>
    <x v="15"/>
  </r>
  <r>
    <x v="20"/>
    <x v="10"/>
    <x v="1"/>
    <x v="16"/>
  </r>
  <r>
    <x v="21"/>
    <x v="12"/>
    <x v="0"/>
    <x v="17"/>
  </r>
  <r>
    <x v="22"/>
    <x v="1"/>
    <x v="3"/>
    <x v="18"/>
  </r>
  <r>
    <x v="23"/>
    <x v="2"/>
    <x v="1"/>
    <x v="19"/>
  </r>
  <r>
    <x v="24"/>
    <x v="2"/>
    <x v="1"/>
    <x v="19"/>
  </r>
  <r>
    <x v="25"/>
    <x v="2"/>
    <x v="1"/>
    <x v="19"/>
  </r>
  <r>
    <x v="26"/>
    <x v="2"/>
    <x v="1"/>
    <x v="19"/>
  </r>
  <r>
    <x v="27"/>
    <x v="2"/>
    <x v="1"/>
    <x v="19"/>
  </r>
  <r>
    <x v="28"/>
    <x v="13"/>
    <x v="1"/>
    <x v="20"/>
  </r>
  <r>
    <x v="29"/>
    <x v="14"/>
    <x v="5"/>
    <x v="21"/>
  </r>
  <r>
    <x v="30"/>
    <x v="14"/>
    <x v="5"/>
    <x v="21"/>
  </r>
  <r>
    <x v="31"/>
    <x v="9"/>
    <x v="3"/>
    <x v="9"/>
  </r>
  <r>
    <x v="32"/>
    <x v="0"/>
    <x v="1"/>
    <x v="22"/>
  </r>
  <r>
    <x v="33"/>
    <x v="5"/>
    <x v="1"/>
    <x v="0"/>
  </r>
  <r>
    <x v="34"/>
    <x v="11"/>
    <x v="1"/>
    <x v="23"/>
  </r>
  <r>
    <x v="35"/>
    <x v="5"/>
    <x v="1"/>
    <x v="0"/>
  </r>
  <r>
    <x v="36"/>
    <x v="10"/>
    <x v="0"/>
    <x v="24"/>
  </r>
  <r>
    <x v="37"/>
    <x v="15"/>
    <x v="1"/>
    <x v="25"/>
  </r>
  <r>
    <x v="38"/>
    <x v="10"/>
    <x v="2"/>
    <x v="26"/>
  </r>
  <r>
    <x v="39"/>
    <x v="5"/>
    <x v="1"/>
    <x v="0"/>
  </r>
  <r>
    <x v="40"/>
    <x v="6"/>
    <x v="6"/>
    <x v="20"/>
  </r>
  <r>
    <x v="41"/>
    <x v="11"/>
    <x v="7"/>
    <x v="27"/>
  </r>
  <r>
    <x v="42"/>
    <x v="11"/>
    <x v="5"/>
    <x v="18"/>
  </r>
  <r>
    <x v="43"/>
    <x v="11"/>
    <x v="1"/>
    <x v="23"/>
  </r>
  <r>
    <x v="44"/>
    <x v="16"/>
    <x v="3"/>
    <x v="28"/>
  </r>
  <r>
    <x v="45"/>
    <x v="10"/>
    <x v="8"/>
    <x v="29"/>
  </r>
  <r>
    <x v="46"/>
    <x v="12"/>
    <x v="0"/>
    <x v="17"/>
  </r>
  <r>
    <x v="47"/>
    <x v="5"/>
    <x v="1"/>
    <x v="0"/>
  </r>
  <r>
    <x v="48"/>
    <x v="12"/>
    <x v="5"/>
    <x v="30"/>
  </r>
  <r>
    <x v="49"/>
    <x v="0"/>
    <x v="1"/>
    <x v="22"/>
  </r>
  <r>
    <x v="50"/>
    <x v="9"/>
    <x v="3"/>
    <x v="9"/>
  </r>
  <r>
    <x v="51"/>
    <x v="0"/>
    <x v="3"/>
    <x v="1"/>
  </r>
  <r>
    <x v="52"/>
    <x v="0"/>
    <x v="3"/>
    <x v="1"/>
  </r>
  <r>
    <x v="53"/>
    <x v="11"/>
    <x v="2"/>
    <x v="31"/>
  </r>
  <r>
    <x v="54"/>
    <x v="4"/>
    <x v="0"/>
    <x v="4"/>
  </r>
  <r>
    <x v="55"/>
    <x v="10"/>
    <x v="1"/>
    <x v="16"/>
  </r>
  <r>
    <x v="56"/>
    <x v="0"/>
    <x v="1"/>
    <x v="22"/>
  </r>
  <r>
    <x v="57"/>
    <x v="5"/>
    <x v="1"/>
    <x v="0"/>
  </r>
  <r>
    <x v="58"/>
    <x v="4"/>
    <x v="2"/>
    <x v="32"/>
  </r>
  <r>
    <x v="59"/>
    <x v="4"/>
    <x v="0"/>
    <x v="4"/>
  </r>
  <r>
    <x v="60"/>
    <x v="11"/>
    <x v="1"/>
    <x v="23"/>
  </r>
  <r>
    <x v="61"/>
    <x v="9"/>
    <x v="2"/>
    <x v="8"/>
  </r>
  <r>
    <x v="62"/>
    <x v="11"/>
    <x v="1"/>
    <x v="23"/>
  </r>
  <r>
    <x v="63"/>
    <x v="11"/>
    <x v="1"/>
    <x v="23"/>
  </r>
  <r>
    <x v="64"/>
    <x v="11"/>
    <x v="0"/>
    <x v="33"/>
  </r>
  <r>
    <x v="65"/>
    <x v="11"/>
    <x v="0"/>
    <x v="33"/>
  </r>
  <r>
    <x v="66"/>
    <x v="11"/>
    <x v="0"/>
    <x v="33"/>
  </r>
  <r>
    <x v="67"/>
    <x v="0"/>
    <x v="0"/>
    <x v="0"/>
  </r>
  <r>
    <x v="68"/>
    <x v="11"/>
    <x v="2"/>
    <x v="31"/>
  </r>
  <r>
    <x v="69"/>
    <x v="3"/>
    <x v="2"/>
    <x v="34"/>
  </r>
  <r>
    <x v="70"/>
    <x v="13"/>
    <x v="1"/>
    <x v="20"/>
  </r>
  <r>
    <x v="71"/>
    <x v="12"/>
    <x v="2"/>
    <x v="35"/>
  </r>
  <r>
    <x v="72"/>
    <x v="0"/>
    <x v="0"/>
    <x v="0"/>
  </r>
  <r>
    <x v="73"/>
    <x v="4"/>
    <x v="1"/>
    <x v="36"/>
  </r>
  <r>
    <x v="74"/>
    <x v="0"/>
    <x v="1"/>
    <x v="22"/>
  </r>
  <r>
    <x v="75"/>
    <x v="0"/>
    <x v="3"/>
    <x v="1"/>
  </r>
  <r>
    <x v="76"/>
    <x v="1"/>
    <x v="1"/>
    <x v="1"/>
  </r>
  <r>
    <x v="77"/>
    <x v="9"/>
    <x v="1"/>
    <x v="37"/>
  </r>
  <r>
    <x v="78"/>
    <x v="9"/>
    <x v="0"/>
    <x v="38"/>
  </r>
  <r>
    <x v="79"/>
    <x v="9"/>
    <x v="1"/>
    <x v="37"/>
  </r>
  <r>
    <x v="80"/>
    <x v="17"/>
    <x v="9"/>
    <x v="39"/>
  </r>
  <r>
    <x v="80"/>
    <x v="17"/>
    <x v="9"/>
    <x v="39"/>
  </r>
  <r>
    <x v="80"/>
    <x v="17"/>
    <x v="9"/>
    <x v="39"/>
  </r>
  <r>
    <x v="80"/>
    <x v="17"/>
    <x v="9"/>
    <x v="39"/>
  </r>
  <r>
    <x v="80"/>
    <x v="17"/>
    <x v="9"/>
    <x v="39"/>
  </r>
</pivotCacheRecords>
</file>

<file path=xl/pivotCache/pivotCacheRecords2.xml><?xml version="1.0" encoding="utf-8"?>
<pivotCacheRecords xmlns="http://schemas.openxmlformats.org/spreadsheetml/2006/main" xmlns:r="http://schemas.openxmlformats.org/officeDocument/2006/relationships" count="85">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1"/>
  </r>
  <r>
    <x v="38"/>
    <x v="32"/>
  </r>
  <r>
    <x v="39"/>
    <x v="33"/>
  </r>
  <r>
    <x v="40"/>
    <x v="34"/>
  </r>
  <r>
    <x v="41"/>
    <x v="35"/>
  </r>
  <r>
    <x v="42"/>
    <x v="36"/>
  </r>
  <r>
    <x v="43"/>
    <x v="37"/>
  </r>
  <r>
    <x v="44"/>
    <x v="38"/>
  </r>
  <r>
    <x v="45"/>
    <x v="39"/>
  </r>
  <r>
    <x v="46"/>
    <x v="40"/>
  </r>
  <r>
    <x v="47"/>
    <x v="41"/>
  </r>
  <r>
    <x v="48"/>
    <x v="42"/>
  </r>
  <r>
    <x v="49"/>
    <x v="43"/>
  </r>
  <r>
    <x v="50"/>
    <x v="44"/>
  </r>
  <r>
    <x v="51"/>
    <x v="45"/>
  </r>
  <r>
    <x v="52"/>
    <x v="46"/>
  </r>
  <r>
    <x v="53"/>
    <x v="47"/>
  </r>
  <r>
    <x v="54"/>
    <x v="48"/>
  </r>
  <r>
    <x v="55"/>
    <x v="49"/>
  </r>
  <r>
    <x v="56"/>
    <x v="50"/>
  </r>
  <r>
    <x v="57"/>
    <x v="51"/>
  </r>
  <r>
    <x v="58"/>
    <x v="52"/>
  </r>
  <r>
    <x v="59"/>
    <x v="53"/>
  </r>
  <r>
    <x v="60"/>
    <x v="54"/>
  </r>
  <r>
    <x v="61"/>
    <x v="55"/>
  </r>
  <r>
    <x v="62"/>
    <x v="56"/>
  </r>
  <r>
    <x v="63"/>
    <x v="57"/>
  </r>
  <r>
    <x v="64"/>
    <x v="58"/>
  </r>
  <r>
    <x v="65"/>
    <x v="59"/>
  </r>
  <r>
    <x v="66"/>
    <x v="59"/>
  </r>
  <r>
    <x v="67"/>
    <x v="60"/>
  </r>
  <r>
    <x v="68"/>
    <x v="61"/>
  </r>
  <r>
    <x v="69"/>
    <x v="62"/>
  </r>
  <r>
    <x v="70"/>
    <x v="62"/>
  </r>
  <r>
    <x v="71"/>
    <x v="63"/>
  </r>
  <r>
    <x v="72"/>
    <x v="64"/>
  </r>
  <r>
    <x v="73"/>
    <x v="65"/>
  </r>
  <r>
    <x v="74"/>
    <x v="66"/>
  </r>
  <r>
    <x v="75"/>
    <x v="67"/>
  </r>
  <r>
    <x v="76"/>
    <x v="68"/>
  </r>
  <r>
    <x v="77"/>
    <x v="69"/>
  </r>
  <r>
    <x v="78"/>
    <x v="70"/>
  </r>
  <r>
    <x v="79"/>
    <x v="71"/>
  </r>
  <r>
    <x v="48"/>
    <x v="42"/>
  </r>
  <r>
    <x v="48"/>
    <x v="42"/>
  </r>
  <r>
    <x v="48"/>
    <x v="42"/>
  </r>
  <r>
    <x v="48"/>
    <x v="42"/>
  </r>
  <r>
    <x v="48"/>
    <x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6" minRefreshableVersion="3" showDrill="0" showDataTips="0" enableDrill="0" rowGrandTotals="0" colGrandTotals="0" createdVersion="5" indent="0" showHeaders="0" compact="0" compactData="0" multipleFieldFilters="0" fieldListSortAscending="1">
  <location ref="B14:E94" firstHeaderRow="0" firstDataRow="0" firstDataCol="4"/>
  <pivotFields count="4">
    <pivotField axis="axisRow" compact="0" outline="0" showAll="0" defaultSubtotal="0">
      <items count="82">
        <item x="80"/>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43"/>
        <item x="48"/>
        <item x="49"/>
        <item x="50"/>
        <item x="51"/>
        <item x="52"/>
        <item x="21"/>
        <item x="35"/>
        <item x="36"/>
        <item x="40"/>
        <item n="42 - Transazioni, accordi bonari e arbitrati" x="41"/>
        <item x="45"/>
        <item x="53"/>
        <item x="54"/>
        <item x="55"/>
        <item x="39"/>
        <item x="56"/>
        <item x="57"/>
        <item x="58"/>
        <item x="59"/>
        <item n="61 - Concessione/Comodato in uso locali e  beni comunali" x="60"/>
        <item x="61"/>
        <item x="62"/>
        <item x="63"/>
        <item x="64"/>
        <item x="65"/>
        <item n="67 - Espropri " x="66"/>
        <item n="68 - Affrancazione e trasformazione diritto superficie " x="67"/>
        <item n="69 - Approvazione stato avanzamento lavori " x="68"/>
        <item x="69"/>
        <item x="70"/>
        <item x="71"/>
        <item x="72"/>
        <item x="73"/>
        <item x="74"/>
        <item x="75"/>
        <item n="77 - Attività di gestione e dei mezzi assegnati in dotazione alla Polizia eLocale e vigilanza sul loro corretto uso" x="76"/>
        <item x="77"/>
        <item x="78"/>
        <item x="79"/>
        <item m="1" x="81"/>
      </items>
    </pivotField>
    <pivotField axis="axisRow" compact="0" outline="0" showAll="0" defaultSubtotal="0">
      <items count="18">
        <item x="14"/>
        <item x="15"/>
        <item x="16"/>
        <item x="6"/>
        <item x="1"/>
        <item x="9"/>
        <item x="3"/>
        <item x="0"/>
        <item x="11"/>
        <item x="4"/>
        <item x="5"/>
        <item x="12"/>
        <item x="10"/>
        <item x="2"/>
        <item x="13"/>
        <item x="8"/>
        <item x="7"/>
        <item x="17"/>
      </items>
    </pivotField>
    <pivotField axis="axisRow" compact="0" outline="0" showAll="0" defaultSubtotal="0">
      <items count="11">
        <item x="5"/>
        <item x="3"/>
        <item x="1"/>
        <item x="0"/>
        <item x="2"/>
        <item x="4"/>
        <item x="9"/>
        <item x="6"/>
        <item x="7"/>
        <item x="8"/>
        <item m="1" x="10"/>
      </items>
    </pivotField>
    <pivotField axis="axisRow" compact="0" outline="0" showAll="0" defaultSubtotal="0">
      <items count="41">
        <item x="21"/>
        <item x="25"/>
        <item x="28"/>
        <item x="18"/>
        <item x="9"/>
        <item x="1"/>
        <item x="13"/>
        <item x="3"/>
        <item x="22"/>
        <item x="23"/>
        <item x="10"/>
        <item x="7"/>
        <item x="15"/>
        <item x="0"/>
        <item x="8"/>
        <item x="14"/>
        <item x="16"/>
        <item x="4"/>
        <item x="19"/>
        <item x="20"/>
        <item x="17"/>
        <item x="12"/>
        <item x="2"/>
        <item x="26"/>
        <item x="6"/>
        <item x="5"/>
        <item x="39"/>
        <item x="11"/>
        <item x="30"/>
        <item x="24"/>
        <item x="27"/>
        <item x="29"/>
        <item x="31"/>
        <item x="32"/>
        <item x="33"/>
        <item x="34"/>
        <item x="35"/>
        <item x="37"/>
        <item x="38"/>
        <item x="36"/>
        <item m="1" x="40"/>
      </items>
    </pivotField>
  </pivotFields>
  <rowFields count="4">
    <field x="0"/>
    <field x="1"/>
    <field x="2"/>
    <field x="3"/>
  </rowFields>
  <rowItems count="81">
    <i>
      <x/>
      <x v="17"/>
      <x v="6"/>
      <x v="26"/>
    </i>
    <i>
      <x v="1"/>
      <x v="7"/>
      <x v="3"/>
      <x v="13"/>
    </i>
    <i>
      <x v="2"/>
      <x v="4"/>
      <x v="2"/>
      <x v="5"/>
    </i>
    <i>
      <x v="3"/>
      <x v="13"/>
      <x v="3"/>
      <x v="22"/>
    </i>
    <i>
      <x v="4"/>
      <x v="6"/>
      <x v="2"/>
      <x v="7"/>
    </i>
    <i>
      <x v="5"/>
      <x v="9"/>
      <x v="3"/>
      <x v="17"/>
    </i>
    <i>
      <x v="6"/>
      <x v="6"/>
      <x v="2"/>
      <x v="7"/>
    </i>
    <i>
      <x v="7"/>
      <x v="10"/>
      <x v="2"/>
      <x v="13"/>
    </i>
    <i>
      <x v="8"/>
      <x v="3"/>
      <x v="3"/>
      <x v="13"/>
    </i>
    <i>
      <x v="9"/>
      <x v="16"/>
      <x v="4"/>
      <x v="25"/>
    </i>
    <i>
      <x v="10"/>
      <x v="15"/>
      <x v="4"/>
      <x v="24"/>
    </i>
    <i>
      <x v="11"/>
      <x v="4"/>
      <x v="4"/>
      <x v="11"/>
    </i>
    <i>
      <x v="12"/>
      <x v="5"/>
      <x v="4"/>
      <x v="14"/>
    </i>
    <i>
      <x v="13"/>
      <x v="5"/>
      <x v="1"/>
      <x v="4"/>
    </i>
    <i>
      <x v="14"/>
      <x v="12"/>
      <x v="1"/>
      <x v="10"/>
    </i>
    <i>
      <x v="15"/>
      <x v="15"/>
      <x v="2"/>
      <x v="21"/>
    </i>
    <i>
      <x v="16"/>
      <x v="8"/>
      <x v="1"/>
      <x v="6"/>
    </i>
    <i>
      <x v="17"/>
      <x v="3"/>
      <x v="5"/>
      <x v="15"/>
    </i>
    <i>
      <x v="18"/>
      <x v="5"/>
      <x v="1"/>
      <x v="4"/>
    </i>
    <i>
      <x v="19"/>
      <x v="9"/>
      <x v="2"/>
      <x v="12"/>
    </i>
    <i>
      <x v="20"/>
      <x v="12"/>
      <x v="2"/>
      <x v="16"/>
    </i>
    <i>
      <x v="21"/>
      <x v="4"/>
      <x v="1"/>
      <x v="3"/>
    </i>
    <i>
      <x v="22"/>
      <x v="13"/>
      <x v="2"/>
      <x v="18"/>
    </i>
    <i>
      <x v="23"/>
      <x v="13"/>
      <x v="2"/>
      <x v="18"/>
    </i>
    <i>
      <x v="24"/>
      <x v="13"/>
      <x v="2"/>
      <x v="18"/>
    </i>
    <i>
      <x v="25"/>
      <x v="13"/>
      <x v="2"/>
      <x v="18"/>
    </i>
    <i>
      <x v="26"/>
      <x v="13"/>
      <x v="2"/>
      <x v="18"/>
    </i>
    <i>
      <x v="27"/>
      <x v="14"/>
      <x v="2"/>
      <x v="19"/>
    </i>
    <i>
      <x v="28"/>
      <x/>
      <x/>
      <x/>
    </i>
    <i>
      <x v="29"/>
      <x/>
      <x/>
      <x/>
    </i>
    <i>
      <x v="30"/>
      <x v="5"/>
      <x v="1"/>
      <x v="4"/>
    </i>
    <i>
      <x v="31"/>
      <x v="7"/>
      <x v="2"/>
      <x v="8"/>
    </i>
    <i>
      <x v="32"/>
      <x v="10"/>
      <x v="2"/>
      <x v="13"/>
    </i>
    <i>
      <x v="33"/>
      <x v="8"/>
      <x v="2"/>
      <x v="9"/>
    </i>
    <i>
      <x v="34"/>
      <x v="1"/>
      <x v="2"/>
      <x v="1"/>
    </i>
    <i>
      <x v="35"/>
      <x v="12"/>
      <x v="4"/>
      <x v="23"/>
    </i>
    <i>
      <x v="36"/>
      <x v="8"/>
      <x/>
      <x v="3"/>
    </i>
    <i>
      <x v="37"/>
      <x v="2"/>
      <x v="1"/>
      <x v="2"/>
    </i>
    <i>
      <x v="38"/>
      <x v="11"/>
      <x v="3"/>
      <x v="20"/>
    </i>
    <i>
      <x v="39"/>
      <x v="10"/>
      <x v="2"/>
      <x v="13"/>
    </i>
    <i>
      <x v="40"/>
      <x v="9"/>
      <x v="1"/>
      <x v="27"/>
    </i>
    <i>
      <x v="41"/>
      <x v="8"/>
      <x v="2"/>
      <x v="9"/>
    </i>
    <i>
      <x v="42"/>
      <x v="11"/>
      <x/>
      <x v="28"/>
    </i>
    <i>
      <x v="43"/>
      <x v="7"/>
      <x v="2"/>
      <x v="8"/>
    </i>
    <i>
      <x v="44"/>
      <x v="5"/>
      <x v="1"/>
      <x v="4"/>
    </i>
    <i>
      <x v="45"/>
      <x v="7"/>
      <x v="1"/>
      <x v="5"/>
    </i>
    <i>
      <x v="46"/>
      <x v="7"/>
      <x v="1"/>
      <x v="5"/>
    </i>
    <i>
      <x v="47"/>
      <x v="11"/>
      <x v="3"/>
      <x v="20"/>
    </i>
    <i>
      <x v="48"/>
      <x v="10"/>
      <x v="2"/>
      <x v="13"/>
    </i>
    <i>
      <x v="49"/>
      <x v="12"/>
      <x v="3"/>
      <x v="29"/>
    </i>
    <i>
      <x v="50"/>
      <x v="3"/>
      <x v="7"/>
      <x v="19"/>
    </i>
    <i>
      <x v="51"/>
      <x v="8"/>
      <x v="8"/>
      <x v="30"/>
    </i>
    <i>
      <x v="52"/>
      <x v="12"/>
      <x v="9"/>
      <x v="31"/>
    </i>
    <i>
      <x v="53"/>
      <x v="8"/>
      <x v="4"/>
      <x v="32"/>
    </i>
    <i>
      <x v="54"/>
      <x v="9"/>
      <x v="3"/>
      <x v="17"/>
    </i>
    <i>
      <x v="55"/>
      <x v="12"/>
      <x v="2"/>
      <x v="16"/>
    </i>
    <i>
      <x v="56"/>
      <x v="10"/>
      <x v="2"/>
      <x v="13"/>
    </i>
    <i>
      <x v="57"/>
      <x v="7"/>
      <x v="2"/>
      <x v="8"/>
    </i>
    <i>
      <x v="58"/>
      <x v="10"/>
      <x v="2"/>
      <x v="13"/>
    </i>
    <i>
      <x v="59"/>
      <x v="9"/>
      <x v="4"/>
      <x v="33"/>
    </i>
    <i>
      <x v="60"/>
      <x v="9"/>
      <x v="3"/>
      <x v="17"/>
    </i>
    <i>
      <x v="61"/>
      <x v="8"/>
      <x v="2"/>
      <x v="9"/>
    </i>
    <i>
      <x v="62"/>
      <x v="5"/>
      <x v="4"/>
      <x v="14"/>
    </i>
    <i>
      <x v="63"/>
      <x v="8"/>
      <x v="2"/>
      <x v="9"/>
    </i>
    <i>
      <x v="64"/>
      <x v="8"/>
      <x v="2"/>
      <x v="9"/>
    </i>
    <i>
      <x v="65"/>
      <x v="8"/>
      <x v="3"/>
      <x v="34"/>
    </i>
    <i>
      <x v="66"/>
      <x v="8"/>
      <x v="3"/>
      <x v="34"/>
    </i>
    <i>
      <x v="67"/>
      <x v="8"/>
      <x v="3"/>
      <x v="34"/>
    </i>
    <i>
      <x v="68"/>
      <x v="7"/>
      <x v="3"/>
      <x v="13"/>
    </i>
    <i>
      <x v="69"/>
      <x v="8"/>
      <x v="4"/>
      <x v="32"/>
    </i>
    <i>
      <x v="70"/>
      <x v="6"/>
      <x v="4"/>
      <x v="35"/>
    </i>
    <i>
      <x v="71"/>
      <x v="14"/>
      <x v="2"/>
      <x v="19"/>
    </i>
    <i>
      <x v="72"/>
      <x v="11"/>
      <x v="4"/>
      <x v="36"/>
    </i>
    <i>
      <x v="73"/>
      <x v="7"/>
      <x v="3"/>
      <x v="13"/>
    </i>
    <i>
      <x v="74"/>
      <x v="9"/>
      <x v="2"/>
      <x v="39"/>
    </i>
    <i>
      <x v="75"/>
      <x v="7"/>
      <x v="2"/>
      <x v="8"/>
    </i>
    <i>
      <x v="76"/>
      <x v="7"/>
      <x v="1"/>
      <x v="5"/>
    </i>
    <i>
      <x v="77"/>
      <x v="4"/>
      <x v="2"/>
      <x v="5"/>
    </i>
    <i>
      <x v="78"/>
      <x v="5"/>
      <x v="2"/>
      <x v="37"/>
    </i>
    <i>
      <x v="79"/>
      <x v="5"/>
      <x v="3"/>
      <x v="38"/>
    </i>
    <i>
      <x v="80"/>
      <x v="5"/>
      <x v="2"/>
      <x v="37"/>
    </i>
  </rowItems>
  <colItems count="1">
    <i/>
  </colItems>
  <formats count="97">
    <format dxfId="778">
      <pivotArea dataOnly="0" labelOnly="1" outline="0" fieldPosition="0">
        <references count="2">
          <reference field="0" count="1" selected="0">
            <x v="0"/>
          </reference>
          <reference field="1" count="1">
            <x v="17"/>
          </reference>
        </references>
      </pivotArea>
    </format>
    <format dxfId="777">
      <pivotArea dataOnly="0" labelOnly="1" outline="0" fieldPosition="0">
        <references count="2">
          <reference field="0" count="1" selected="0">
            <x v="0"/>
          </reference>
          <reference field="1" count="1">
            <x v="17"/>
          </reference>
        </references>
      </pivotArea>
    </format>
    <format dxfId="776">
      <pivotArea dataOnly="0" labelOnly="1" outline="0" fieldPosition="0">
        <references count="3">
          <reference field="0" count="1" selected="0">
            <x v="0"/>
          </reference>
          <reference field="1" count="1" selected="0">
            <x v="17"/>
          </reference>
          <reference field="2" count="1">
            <x v="6"/>
          </reference>
        </references>
      </pivotArea>
    </format>
    <format dxfId="775">
      <pivotArea dataOnly="0" labelOnly="1" outline="0" fieldPosition="0">
        <references count="4">
          <reference field="0" count="1" selected="0">
            <x v="0"/>
          </reference>
          <reference field="1" count="1" selected="0">
            <x v="17"/>
          </reference>
          <reference field="2" count="1" selected="0">
            <x v="6"/>
          </reference>
          <reference field="3" count="1">
            <x v="26"/>
          </reference>
        </references>
      </pivotArea>
    </format>
    <format dxfId="774">
      <pivotArea dataOnly="0" labelOnly="1" outline="0" fieldPosition="0">
        <references count="2">
          <reference field="0" count="1" selected="0">
            <x v="1"/>
          </reference>
          <reference field="1" count="1">
            <x v="7"/>
          </reference>
        </references>
      </pivotArea>
    </format>
    <format dxfId="773">
      <pivotArea dataOnly="0" labelOnly="1" outline="0" fieldPosition="0">
        <references count="2">
          <reference field="0" count="1" selected="0">
            <x v="2"/>
          </reference>
          <reference field="1" count="1">
            <x v="4"/>
          </reference>
        </references>
      </pivotArea>
    </format>
    <format dxfId="772">
      <pivotArea dataOnly="0" labelOnly="1" outline="0" fieldPosition="0">
        <references count="2">
          <reference field="0" count="1" selected="0">
            <x v="3"/>
          </reference>
          <reference field="1" count="1">
            <x v="13"/>
          </reference>
        </references>
      </pivotArea>
    </format>
    <format dxfId="771">
      <pivotArea dataOnly="0" labelOnly="1" outline="0" fieldPosition="0">
        <references count="2">
          <reference field="0" count="1" selected="0">
            <x v="4"/>
          </reference>
          <reference field="1" count="1">
            <x v="6"/>
          </reference>
        </references>
      </pivotArea>
    </format>
    <format dxfId="770">
      <pivotArea dataOnly="0" labelOnly="1" outline="0" fieldPosition="0">
        <references count="2">
          <reference field="0" count="1" selected="0">
            <x v="5"/>
          </reference>
          <reference field="1" count="1">
            <x v="9"/>
          </reference>
        </references>
      </pivotArea>
    </format>
    <format dxfId="769">
      <pivotArea dataOnly="0" labelOnly="1" outline="0" fieldPosition="0">
        <references count="2">
          <reference field="0" count="1" selected="0">
            <x v="6"/>
          </reference>
          <reference field="1" count="1">
            <x v="6"/>
          </reference>
        </references>
      </pivotArea>
    </format>
    <format dxfId="768">
      <pivotArea dataOnly="0" labelOnly="1" outline="0" fieldPosition="0">
        <references count="2">
          <reference field="0" count="1" selected="0">
            <x v="7"/>
          </reference>
          <reference field="1" count="1">
            <x v="10"/>
          </reference>
        </references>
      </pivotArea>
    </format>
    <format dxfId="767">
      <pivotArea dataOnly="0" labelOnly="1" outline="0" fieldPosition="0">
        <references count="2">
          <reference field="0" count="1" selected="0">
            <x v="8"/>
          </reference>
          <reference field="1" count="1">
            <x v="3"/>
          </reference>
        </references>
      </pivotArea>
    </format>
    <format dxfId="766">
      <pivotArea dataOnly="0" labelOnly="1" outline="0" fieldPosition="0">
        <references count="2">
          <reference field="0" count="1" selected="0">
            <x v="9"/>
          </reference>
          <reference field="1" count="1">
            <x v="16"/>
          </reference>
        </references>
      </pivotArea>
    </format>
    <format dxfId="765">
      <pivotArea dataOnly="0" labelOnly="1" outline="0" fieldPosition="0">
        <references count="2">
          <reference field="0" count="1" selected="0">
            <x v="10"/>
          </reference>
          <reference field="1" count="1">
            <x v="15"/>
          </reference>
        </references>
      </pivotArea>
    </format>
    <format dxfId="764">
      <pivotArea dataOnly="0" labelOnly="1" outline="0" fieldPosition="0">
        <references count="2">
          <reference field="0" count="1" selected="0">
            <x v="11"/>
          </reference>
          <reference field="1" count="1">
            <x v="4"/>
          </reference>
        </references>
      </pivotArea>
    </format>
    <format dxfId="763">
      <pivotArea dataOnly="0" labelOnly="1" outline="0" fieldPosition="0">
        <references count="2">
          <reference field="0" count="1" selected="0">
            <x v="12"/>
          </reference>
          <reference field="1" count="1">
            <x v="5"/>
          </reference>
        </references>
      </pivotArea>
    </format>
    <format dxfId="762">
      <pivotArea dataOnly="0" labelOnly="1" outline="0" fieldPosition="0">
        <references count="2">
          <reference field="0" count="1" selected="0">
            <x v="14"/>
          </reference>
          <reference field="1" count="1">
            <x v="12"/>
          </reference>
        </references>
      </pivotArea>
    </format>
    <format dxfId="761">
      <pivotArea dataOnly="0" labelOnly="1" outline="0" fieldPosition="0">
        <references count="2">
          <reference field="0" count="1" selected="0">
            <x v="15"/>
          </reference>
          <reference field="1" count="1">
            <x v="15"/>
          </reference>
        </references>
      </pivotArea>
    </format>
    <format dxfId="760">
      <pivotArea dataOnly="0" labelOnly="1" outline="0" fieldPosition="0">
        <references count="2">
          <reference field="0" count="1" selected="0">
            <x v="16"/>
          </reference>
          <reference field="1" count="1">
            <x v="8"/>
          </reference>
        </references>
      </pivotArea>
    </format>
    <format dxfId="759">
      <pivotArea dataOnly="0" labelOnly="1" outline="0" fieldPosition="0">
        <references count="2">
          <reference field="0" count="1" selected="0">
            <x v="17"/>
          </reference>
          <reference field="1" count="1">
            <x v="3"/>
          </reference>
        </references>
      </pivotArea>
    </format>
    <format dxfId="758">
      <pivotArea dataOnly="0" labelOnly="1" outline="0" fieldPosition="0">
        <references count="2">
          <reference field="0" count="1" selected="0">
            <x v="18"/>
          </reference>
          <reference field="1" count="1">
            <x v="5"/>
          </reference>
        </references>
      </pivotArea>
    </format>
    <format dxfId="757">
      <pivotArea dataOnly="0" labelOnly="1" outline="0" fieldPosition="0">
        <references count="2">
          <reference field="0" count="1" selected="0">
            <x v="19"/>
          </reference>
          <reference field="1" count="1">
            <x v="9"/>
          </reference>
        </references>
      </pivotArea>
    </format>
    <format dxfId="756">
      <pivotArea dataOnly="0" labelOnly="1" outline="0" fieldPosition="0">
        <references count="2">
          <reference field="0" count="1" selected="0">
            <x v="20"/>
          </reference>
          <reference field="1" count="1">
            <x v="12"/>
          </reference>
        </references>
      </pivotArea>
    </format>
    <format dxfId="755">
      <pivotArea dataOnly="0" labelOnly="1" outline="0" fieldPosition="0">
        <references count="2">
          <reference field="0" count="1" selected="0">
            <x v="21"/>
          </reference>
          <reference field="1" count="1">
            <x v="4"/>
          </reference>
        </references>
      </pivotArea>
    </format>
    <format dxfId="754">
      <pivotArea dataOnly="0" labelOnly="1" outline="0" fieldPosition="0">
        <references count="2">
          <reference field="0" count="1" selected="0">
            <x v="22"/>
          </reference>
          <reference field="1" count="1">
            <x v="13"/>
          </reference>
        </references>
      </pivotArea>
    </format>
    <format dxfId="753">
      <pivotArea dataOnly="0" labelOnly="1" outline="0" fieldPosition="0">
        <references count="2">
          <reference field="0" count="1" selected="0">
            <x v="27"/>
          </reference>
          <reference field="1" count="1">
            <x v="14"/>
          </reference>
        </references>
      </pivotArea>
    </format>
    <format dxfId="752">
      <pivotArea dataOnly="0" labelOnly="1" outline="0" fieldPosition="0">
        <references count="2">
          <reference field="0" count="1" selected="0">
            <x v="28"/>
          </reference>
          <reference field="1" count="1">
            <x v="0"/>
          </reference>
        </references>
      </pivotArea>
    </format>
    <format dxfId="751">
      <pivotArea dataOnly="0" labelOnly="1" outline="0" fieldPosition="0">
        <references count="2">
          <reference field="0" count="1" selected="0">
            <x v="30"/>
          </reference>
          <reference field="1" count="1">
            <x v="5"/>
          </reference>
        </references>
      </pivotArea>
    </format>
    <format dxfId="750">
      <pivotArea dataOnly="0" labelOnly="1" outline="0" fieldPosition="0">
        <references count="2">
          <reference field="0" count="1" selected="0">
            <x v="31"/>
          </reference>
          <reference field="1" count="1">
            <x v="7"/>
          </reference>
        </references>
      </pivotArea>
    </format>
    <format dxfId="749">
      <pivotArea dataOnly="0" labelOnly="1" outline="0" fieldPosition="0">
        <references count="2">
          <reference field="0" count="1" selected="0">
            <x v="32"/>
          </reference>
          <reference field="1" count="1">
            <x v="10"/>
          </reference>
        </references>
      </pivotArea>
    </format>
    <format dxfId="748">
      <pivotArea dataOnly="0" labelOnly="1" outline="0" fieldPosition="0">
        <references count="2">
          <reference field="0" count="1" selected="0">
            <x v="33"/>
          </reference>
          <reference field="1" count="1">
            <x v="8"/>
          </reference>
        </references>
      </pivotArea>
    </format>
    <format dxfId="747">
      <pivotArea dataOnly="0" labelOnly="1" outline="0" fieldPosition="0">
        <references count="2">
          <reference field="0" count="1" selected="0">
            <x v="35"/>
          </reference>
          <reference field="1" count="1">
            <x v="12"/>
          </reference>
        </references>
      </pivotArea>
    </format>
    <format dxfId="746">
      <pivotArea dataOnly="0" labelOnly="1" outline="0" fieldPosition="0">
        <references count="2">
          <reference field="0" count="1" selected="0">
            <x v="36"/>
          </reference>
          <reference field="1" count="1">
            <x v="8"/>
          </reference>
        </references>
      </pivotArea>
    </format>
    <format dxfId="745">
      <pivotArea dataOnly="0" labelOnly="1" outline="0" fieldPosition="0">
        <references count="2">
          <reference field="0" count="1" selected="0">
            <x v="37"/>
          </reference>
          <reference field="1" count="1">
            <x v="2"/>
          </reference>
        </references>
      </pivotArea>
    </format>
    <format dxfId="744">
      <pivotArea dataOnly="0" labelOnly="1" outline="0" fieldPosition="0">
        <references count="2">
          <reference field="0" count="1" selected="0">
            <x v="38"/>
          </reference>
          <reference field="1" count="1">
            <x v="11"/>
          </reference>
        </references>
      </pivotArea>
    </format>
    <format dxfId="743">
      <pivotArea dataOnly="0" labelOnly="1" outline="0" fieldPosition="0">
        <references count="2">
          <reference field="0" count="1" selected="0">
            <x v="39"/>
          </reference>
          <reference field="1" count="1">
            <x v="10"/>
          </reference>
        </references>
      </pivotArea>
    </format>
    <format dxfId="742">
      <pivotArea dataOnly="0" labelOnly="1" outline="0" fieldPosition="0">
        <references count="3">
          <reference field="0" count="1" selected="0">
            <x v="1"/>
          </reference>
          <reference field="1" count="1" selected="0">
            <x v="7"/>
          </reference>
          <reference field="2" count="1">
            <x v="3"/>
          </reference>
        </references>
      </pivotArea>
    </format>
    <format dxfId="741">
      <pivotArea dataOnly="0" labelOnly="1" outline="0" fieldPosition="0">
        <references count="3">
          <reference field="0" count="1" selected="0">
            <x v="2"/>
          </reference>
          <reference field="1" count="1" selected="0">
            <x v="4"/>
          </reference>
          <reference field="2" count="1">
            <x v="2"/>
          </reference>
        </references>
      </pivotArea>
    </format>
    <format dxfId="740">
      <pivotArea dataOnly="0" labelOnly="1" outline="0" fieldPosition="0">
        <references count="3">
          <reference field="0" count="1" selected="0">
            <x v="3"/>
          </reference>
          <reference field="1" count="1" selected="0">
            <x v="13"/>
          </reference>
          <reference field="2" count="1">
            <x v="3"/>
          </reference>
        </references>
      </pivotArea>
    </format>
    <format dxfId="739">
      <pivotArea dataOnly="0" labelOnly="1" outline="0" fieldPosition="0">
        <references count="3">
          <reference field="0" count="1" selected="0">
            <x v="4"/>
          </reference>
          <reference field="1" count="1" selected="0">
            <x v="6"/>
          </reference>
          <reference field="2" count="1">
            <x v="2"/>
          </reference>
        </references>
      </pivotArea>
    </format>
    <format dxfId="738">
      <pivotArea dataOnly="0" labelOnly="1" outline="0" fieldPosition="0">
        <references count="3">
          <reference field="0" count="1" selected="0">
            <x v="5"/>
          </reference>
          <reference field="1" count="1" selected="0">
            <x v="9"/>
          </reference>
          <reference field="2" count="1">
            <x v="3"/>
          </reference>
        </references>
      </pivotArea>
    </format>
    <format dxfId="737">
      <pivotArea dataOnly="0" labelOnly="1" outline="0" fieldPosition="0">
        <references count="3">
          <reference field="0" count="1" selected="0">
            <x v="6"/>
          </reference>
          <reference field="1" count="1" selected="0">
            <x v="6"/>
          </reference>
          <reference field="2" count="1">
            <x v="2"/>
          </reference>
        </references>
      </pivotArea>
    </format>
    <format dxfId="736">
      <pivotArea dataOnly="0" labelOnly="1" outline="0" fieldPosition="0">
        <references count="3">
          <reference field="0" count="1" selected="0">
            <x v="8"/>
          </reference>
          <reference field="1" count="1" selected="0">
            <x v="3"/>
          </reference>
          <reference field="2" count="1">
            <x v="3"/>
          </reference>
        </references>
      </pivotArea>
    </format>
    <format dxfId="735">
      <pivotArea dataOnly="0" labelOnly="1" outline="0" fieldPosition="0">
        <references count="3">
          <reference field="0" count="1" selected="0">
            <x v="9"/>
          </reference>
          <reference field="1" count="1" selected="0">
            <x v="16"/>
          </reference>
          <reference field="2" count="1">
            <x v="4"/>
          </reference>
        </references>
      </pivotArea>
    </format>
    <format dxfId="734">
      <pivotArea dataOnly="0" labelOnly="1" outline="0" fieldPosition="0">
        <references count="3">
          <reference field="0" count="1" selected="0">
            <x v="13"/>
          </reference>
          <reference field="1" count="1" selected="0">
            <x v="5"/>
          </reference>
          <reference field="2" count="1">
            <x v="1"/>
          </reference>
        </references>
      </pivotArea>
    </format>
    <format dxfId="733">
      <pivotArea dataOnly="0" labelOnly="1" outline="0" fieldPosition="0">
        <references count="3">
          <reference field="0" count="1" selected="0">
            <x v="16"/>
          </reference>
          <reference field="1" count="1" selected="0">
            <x v="8"/>
          </reference>
          <reference field="2" count="1">
            <x v="1"/>
          </reference>
        </references>
      </pivotArea>
    </format>
    <format dxfId="732">
      <pivotArea dataOnly="0" labelOnly="1" outline="0" fieldPosition="0">
        <references count="3">
          <reference field="0" count="1" selected="0">
            <x v="17"/>
          </reference>
          <reference field="1" count="1" selected="0">
            <x v="3"/>
          </reference>
          <reference field="2" count="1">
            <x v="5"/>
          </reference>
        </references>
      </pivotArea>
    </format>
    <format dxfId="731">
      <pivotArea dataOnly="0" labelOnly="1" outline="0" fieldPosition="0">
        <references count="3">
          <reference field="0" count="1" selected="0">
            <x v="18"/>
          </reference>
          <reference field="1" count="1" selected="0">
            <x v="5"/>
          </reference>
          <reference field="2" count="1">
            <x v="1"/>
          </reference>
        </references>
      </pivotArea>
    </format>
    <format dxfId="730">
      <pivotArea dataOnly="0" labelOnly="1" outline="0" fieldPosition="0">
        <references count="3">
          <reference field="0" count="1" selected="0">
            <x v="19"/>
          </reference>
          <reference field="1" count="1" selected="0">
            <x v="9"/>
          </reference>
          <reference field="2" count="1">
            <x v="2"/>
          </reference>
        </references>
      </pivotArea>
    </format>
    <format dxfId="729">
      <pivotArea dataOnly="0" labelOnly="1" outline="0" fieldPosition="0">
        <references count="3">
          <reference field="0" count="1" selected="0">
            <x v="22"/>
          </reference>
          <reference field="1" count="1" selected="0">
            <x v="13"/>
          </reference>
          <reference field="2" count="1">
            <x v="2"/>
          </reference>
        </references>
      </pivotArea>
    </format>
    <format dxfId="728">
      <pivotArea dataOnly="0" labelOnly="1" outline="0" fieldPosition="0">
        <references count="3">
          <reference field="0" count="1" selected="0">
            <x v="28"/>
          </reference>
          <reference field="1" count="1" selected="0">
            <x v="0"/>
          </reference>
          <reference field="2" count="1">
            <x v="0"/>
          </reference>
        </references>
      </pivotArea>
    </format>
    <format dxfId="727">
      <pivotArea dataOnly="0" labelOnly="1" outline="0" fieldPosition="0">
        <references count="3">
          <reference field="0" count="1" selected="0">
            <x v="30"/>
          </reference>
          <reference field="1" count="1" selected="0">
            <x v="5"/>
          </reference>
          <reference field="2" count="1">
            <x v="1"/>
          </reference>
        </references>
      </pivotArea>
    </format>
    <format dxfId="726">
      <pivotArea dataOnly="0" labelOnly="1" outline="0" fieldPosition="0">
        <references count="3">
          <reference field="0" count="1" selected="0">
            <x v="31"/>
          </reference>
          <reference field="1" count="1" selected="0">
            <x v="7"/>
          </reference>
          <reference field="2" count="1">
            <x v="2"/>
          </reference>
        </references>
      </pivotArea>
    </format>
    <format dxfId="725">
      <pivotArea dataOnly="0" labelOnly="1" outline="0" fieldPosition="0">
        <references count="3">
          <reference field="0" count="1" selected="0">
            <x v="34"/>
          </reference>
          <reference field="1" count="1" selected="0">
            <x v="1"/>
          </reference>
          <reference field="2" count="1">
            <x v="2"/>
          </reference>
        </references>
      </pivotArea>
    </format>
    <format dxfId="724">
      <pivotArea dataOnly="0" labelOnly="1" outline="0" fieldPosition="0">
        <references count="3">
          <reference field="0" count="1" selected="0">
            <x v="35"/>
          </reference>
          <reference field="1" count="1" selected="0">
            <x v="12"/>
          </reference>
          <reference field="2" count="1">
            <x v="4"/>
          </reference>
        </references>
      </pivotArea>
    </format>
    <format dxfId="723">
      <pivotArea dataOnly="0" labelOnly="1" outline="0" fieldPosition="0">
        <references count="3">
          <reference field="0" count="1" selected="0">
            <x v="37"/>
          </reference>
          <reference field="1" count="1" selected="0">
            <x v="2"/>
          </reference>
          <reference field="2" count="1">
            <x v="1"/>
          </reference>
        </references>
      </pivotArea>
    </format>
    <format dxfId="722">
      <pivotArea dataOnly="0" labelOnly="1" outline="0" fieldPosition="0">
        <references count="3">
          <reference field="0" count="1" selected="0">
            <x v="38"/>
          </reference>
          <reference field="1" count="1" selected="0">
            <x v="11"/>
          </reference>
          <reference field="2" count="1">
            <x v="3"/>
          </reference>
        </references>
      </pivotArea>
    </format>
    <format dxfId="721">
      <pivotArea dataOnly="0" labelOnly="1" outline="0" fieldPosition="0">
        <references count="3">
          <reference field="0" count="1" selected="0">
            <x v="39"/>
          </reference>
          <reference field="1" count="1" selected="0">
            <x v="10"/>
          </reference>
          <reference field="2" count="1">
            <x v="2"/>
          </reference>
        </references>
      </pivotArea>
    </format>
    <format dxfId="720">
      <pivotArea dataOnly="0" labelOnly="1" outline="0" fieldPosition="0">
        <references count="4">
          <reference field="0" count="1" selected="0">
            <x v="1"/>
          </reference>
          <reference field="1" count="1" selected="0">
            <x v="7"/>
          </reference>
          <reference field="2" count="1" selected="0">
            <x v="3"/>
          </reference>
          <reference field="3" count="1">
            <x v="13"/>
          </reference>
        </references>
      </pivotArea>
    </format>
    <format dxfId="719">
      <pivotArea dataOnly="0" labelOnly="1" outline="0" fieldPosition="0">
        <references count="4">
          <reference field="0" count="1" selected="0">
            <x v="2"/>
          </reference>
          <reference field="1" count="1" selected="0">
            <x v="4"/>
          </reference>
          <reference field="2" count="1" selected="0">
            <x v="2"/>
          </reference>
          <reference field="3" count="1">
            <x v="5"/>
          </reference>
        </references>
      </pivotArea>
    </format>
    <format dxfId="718">
      <pivotArea dataOnly="0" labelOnly="1" outline="0" fieldPosition="0">
        <references count="4">
          <reference field="0" count="1" selected="0">
            <x v="3"/>
          </reference>
          <reference field="1" count="1" selected="0">
            <x v="13"/>
          </reference>
          <reference field="2" count="1" selected="0">
            <x v="3"/>
          </reference>
          <reference field="3" count="1">
            <x v="22"/>
          </reference>
        </references>
      </pivotArea>
    </format>
    <format dxfId="717">
      <pivotArea dataOnly="0" labelOnly="1" outline="0" fieldPosition="0">
        <references count="4">
          <reference field="0" count="1" selected="0">
            <x v="4"/>
          </reference>
          <reference field="1" count="1" selected="0">
            <x v="6"/>
          </reference>
          <reference field="2" count="1" selected="0">
            <x v="2"/>
          </reference>
          <reference field="3" count="1">
            <x v="7"/>
          </reference>
        </references>
      </pivotArea>
    </format>
    <format dxfId="716">
      <pivotArea dataOnly="0" labelOnly="1" outline="0" fieldPosition="0">
        <references count="4">
          <reference field="0" count="1" selected="0">
            <x v="5"/>
          </reference>
          <reference field="1" count="1" selected="0">
            <x v="9"/>
          </reference>
          <reference field="2" count="1" selected="0">
            <x v="3"/>
          </reference>
          <reference field="3" count="1">
            <x v="17"/>
          </reference>
        </references>
      </pivotArea>
    </format>
    <format dxfId="715">
      <pivotArea dataOnly="0" labelOnly="1" outline="0" fieldPosition="0">
        <references count="4">
          <reference field="0" count="1" selected="0">
            <x v="6"/>
          </reference>
          <reference field="1" count="1" selected="0">
            <x v="6"/>
          </reference>
          <reference field="2" count="1" selected="0">
            <x v="2"/>
          </reference>
          <reference field="3" count="1">
            <x v="7"/>
          </reference>
        </references>
      </pivotArea>
    </format>
    <format dxfId="714">
      <pivotArea dataOnly="0" labelOnly="1" outline="0" fieldPosition="0">
        <references count="4">
          <reference field="0" count="1" selected="0">
            <x v="7"/>
          </reference>
          <reference field="1" count="1" selected="0">
            <x v="10"/>
          </reference>
          <reference field="2" count="1" selected="0">
            <x v="2"/>
          </reference>
          <reference field="3" count="1">
            <x v="13"/>
          </reference>
        </references>
      </pivotArea>
    </format>
    <format dxfId="713">
      <pivotArea dataOnly="0" labelOnly="1" outline="0" fieldPosition="0">
        <references count="4">
          <reference field="0" count="1" selected="0">
            <x v="8"/>
          </reference>
          <reference field="1" count="1" selected="0">
            <x v="3"/>
          </reference>
          <reference field="2" count="1" selected="0">
            <x v="3"/>
          </reference>
          <reference field="3" count="1">
            <x v="13"/>
          </reference>
        </references>
      </pivotArea>
    </format>
    <format dxfId="712">
      <pivotArea dataOnly="0" labelOnly="1" outline="0" fieldPosition="0">
        <references count="4">
          <reference field="0" count="1" selected="0">
            <x v="9"/>
          </reference>
          <reference field="1" count="1" selected="0">
            <x v="16"/>
          </reference>
          <reference field="2" count="1" selected="0">
            <x v="4"/>
          </reference>
          <reference field="3" count="1">
            <x v="25"/>
          </reference>
        </references>
      </pivotArea>
    </format>
    <format dxfId="711">
      <pivotArea dataOnly="0" labelOnly="1" outline="0" fieldPosition="0">
        <references count="4">
          <reference field="0" count="1" selected="0">
            <x v="10"/>
          </reference>
          <reference field="1" count="1" selected="0">
            <x v="15"/>
          </reference>
          <reference field="2" count="1" selected="0">
            <x v="4"/>
          </reference>
          <reference field="3" count="1">
            <x v="24"/>
          </reference>
        </references>
      </pivotArea>
    </format>
    <format dxfId="710">
      <pivotArea dataOnly="0" labelOnly="1" outline="0" fieldPosition="0">
        <references count="4">
          <reference field="0" count="1" selected="0">
            <x v="11"/>
          </reference>
          <reference field="1" count="1" selected="0">
            <x v="4"/>
          </reference>
          <reference field="2" count="1" selected="0">
            <x v="4"/>
          </reference>
          <reference field="3" count="1">
            <x v="11"/>
          </reference>
        </references>
      </pivotArea>
    </format>
    <format dxfId="709">
      <pivotArea dataOnly="0" labelOnly="1" outline="0" fieldPosition="0">
        <references count="4">
          <reference field="0" count="1" selected="0">
            <x v="12"/>
          </reference>
          <reference field="1" count="1" selected="0">
            <x v="5"/>
          </reference>
          <reference field="2" count="1" selected="0">
            <x v="4"/>
          </reference>
          <reference field="3" count="1">
            <x v="14"/>
          </reference>
        </references>
      </pivotArea>
    </format>
    <format dxfId="708">
      <pivotArea dataOnly="0" labelOnly="1" outline="0" fieldPosition="0">
        <references count="4">
          <reference field="0" count="1" selected="0">
            <x v="13"/>
          </reference>
          <reference field="1" count="1" selected="0">
            <x v="5"/>
          </reference>
          <reference field="2" count="1" selected="0">
            <x v="1"/>
          </reference>
          <reference field="3" count="1">
            <x v="4"/>
          </reference>
        </references>
      </pivotArea>
    </format>
    <format dxfId="707">
      <pivotArea dataOnly="0" labelOnly="1" outline="0" fieldPosition="0">
        <references count="4">
          <reference field="0" count="1" selected="0">
            <x v="14"/>
          </reference>
          <reference field="1" count="1" selected="0">
            <x v="12"/>
          </reference>
          <reference field="2" count="1" selected="0">
            <x v="1"/>
          </reference>
          <reference field="3" count="1">
            <x v="10"/>
          </reference>
        </references>
      </pivotArea>
    </format>
    <format dxfId="706">
      <pivotArea dataOnly="0" labelOnly="1" outline="0" fieldPosition="0">
        <references count="4">
          <reference field="0" count="1" selected="0">
            <x v="15"/>
          </reference>
          <reference field="1" count="1" selected="0">
            <x v="15"/>
          </reference>
          <reference field="2" count="1" selected="0">
            <x v="2"/>
          </reference>
          <reference field="3" count="1">
            <x v="21"/>
          </reference>
        </references>
      </pivotArea>
    </format>
    <format dxfId="705">
      <pivotArea dataOnly="0" labelOnly="1" outline="0" fieldPosition="0">
        <references count="4">
          <reference field="0" count="1" selected="0">
            <x v="16"/>
          </reference>
          <reference field="1" count="1" selected="0">
            <x v="8"/>
          </reference>
          <reference field="2" count="1" selected="0">
            <x v="1"/>
          </reference>
          <reference field="3" count="1">
            <x v="6"/>
          </reference>
        </references>
      </pivotArea>
    </format>
    <format dxfId="704">
      <pivotArea dataOnly="0" labelOnly="1" outline="0" fieldPosition="0">
        <references count="4">
          <reference field="0" count="1" selected="0">
            <x v="17"/>
          </reference>
          <reference field="1" count="1" selected="0">
            <x v="3"/>
          </reference>
          <reference field="2" count="1" selected="0">
            <x v="5"/>
          </reference>
          <reference field="3" count="1">
            <x v="15"/>
          </reference>
        </references>
      </pivotArea>
    </format>
    <format dxfId="703">
      <pivotArea dataOnly="0" labelOnly="1" outline="0" fieldPosition="0">
        <references count="4">
          <reference field="0" count="1" selected="0">
            <x v="18"/>
          </reference>
          <reference field="1" count="1" selected="0">
            <x v="5"/>
          </reference>
          <reference field="2" count="1" selected="0">
            <x v="1"/>
          </reference>
          <reference field="3" count="1">
            <x v="4"/>
          </reference>
        </references>
      </pivotArea>
    </format>
    <format dxfId="702">
      <pivotArea dataOnly="0" labelOnly="1" outline="0" fieldPosition="0">
        <references count="4">
          <reference field="0" count="1" selected="0">
            <x v="19"/>
          </reference>
          <reference field="1" count="1" selected="0">
            <x v="9"/>
          </reference>
          <reference field="2" count="1" selected="0">
            <x v="2"/>
          </reference>
          <reference field="3" count="1">
            <x v="12"/>
          </reference>
        </references>
      </pivotArea>
    </format>
    <format dxfId="701">
      <pivotArea dataOnly="0" labelOnly="1" outline="0" fieldPosition="0">
        <references count="4">
          <reference field="0" count="1" selected="0">
            <x v="20"/>
          </reference>
          <reference field="1" count="1" selected="0">
            <x v="12"/>
          </reference>
          <reference field="2" count="1" selected="0">
            <x v="2"/>
          </reference>
          <reference field="3" count="1">
            <x v="16"/>
          </reference>
        </references>
      </pivotArea>
    </format>
    <format dxfId="700">
      <pivotArea dataOnly="0" labelOnly="1" outline="0" fieldPosition="0">
        <references count="4">
          <reference field="0" count="1" selected="0">
            <x v="21"/>
          </reference>
          <reference field="1" count="1" selected="0">
            <x v="4"/>
          </reference>
          <reference field="2" count="1" selected="0">
            <x v="1"/>
          </reference>
          <reference field="3" count="1">
            <x v="3"/>
          </reference>
        </references>
      </pivotArea>
    </format>
    <format dxfId="699">
      <pivotArea dataOnly="0" labelOnly="1" outline="0" fieldPosition="0">
        <references count="4">
          <reference field="0" count="1" selected="0">
            <x v="22"/>
          </reference>
          <reference field="1" count="1" selected="0">
            <x v="13"/>
          </reference>
          <reference field="2" count="1" selected="0">
            <x v="2"/>
          </reference>
          <reference field="3" count="1">
            <x v="18"/>
          </reference>
        </references>
      </pivotArea>
    </format>
    <format dxfId="698">
      <pivotArea dataOnly="0" labelOnly="1" outline="0" fieldPosition="0">
        <references count="4">
          <reference field="0" count="1" selected="0">
            <x v="23"/>
          </reference>
          <reference field="1" count="1" selected="0">
            <x v="13"/>
          </reference>
          <reference field="2" count="1" selected="0">
            <x v="2"/>
          </reference>
          <reference field="3" count="1">
            <x v="18"/>
          </reference>
        </references>
      </pivotArea>
    </format>
    <format dxfId="697">
      <pivotArea dataOnly="0" labelOnly="1" outline="0" fieldPosition="0">
        <references count="4">
          <reference field="0" count="1" selected="0">
            <x v="24"/>
          </reference>
          <reference field="1" count="1" selected="0">
            <x v="13"/>
          </reference>
          <reference field="2" count="1" selected="0">
            <x v="2"/>
          </reference>
          <reference field="3" count="1">
            <x v="18"/>
          </reference>
        </references>
      </pivotArea>
    </format>
    <format dxfId="696">
      <pivotArea dataOnly="0" labelOnly="1" outline="0" fieldPosition="0">
        <references count="4">
          <reference field="0" count="1" selected="0">
            <x v="25"/>
          </reference>
          <reference field="1" count="1" selected="0">
            <x v="13"/>
          </reference>
          <reference field="2" count="1" selected="0">
            <x v="2"/>
          </reference>
          <reference field="3" count="1">
            <x v="18"/>
          </reference>
        </references>
      </pivotArea>
    </format>
    <format dxfId="695">
      <pivotArea dataOnly="0" labelOnly="1" outline="0" fieldPosition="0">
        <references count="4">
          <reference field="0" count="1" selected="0">
            <x v="26"/>
          </reference>
          <reference field="1" count="1" selected="0">
            <x v="13"/>
          </reference>
          <reference field="2" count="1" selected="0">
            <x v="2"/>
          </reference>
          <reference field="3" count="1">
            <x v="18"/>
          </reference>
        </references>
      </pivotArea>
    </format>
    <format dxfId="694">
      <pivotArea dataOnly="0" labelOnly="1" outline="0" fieldPosition="0">
        <references count="4">
          <reference field="0" count="1" selected="0">
            <x v="27"/>
          </reference>
          <reference field="1" count="1" selected="0">
            <x v="14"/>
          </reference>
          <reference field="2" count="1" selected="0">
            <x v="2"/>
          </reference>
          <reference field="3" count="1">
            <x v="19"/>
          </reference>
        </references>
      </pivotArea>
    </format>
    <format dxfId="693">
      <pivotArea dataOnly="0" labelOnly="1" outline="0" fieldPosition="0">
        <references count="4">
          <reference field="0" count="1" selected="0">
            <x v="28"/>
          </reference>
          <reference field="1" count="1" selected="0">
            <x v="0"/>
          </reference>
          <reference field="2" count="1" selected="0">
            <x v="0"/>
          </reference>
          <reference field="3" count="1">
            <x v="0"/>
          </reference>
        </references>
      </pivotArea>
    </format>
    <format dxfId="692">
      <pivotArea dataOnly="0" labelOnly="1" outline="0" fieldPosition="0">
        <references count="4">
          <reference field="0" count="1" selected="0">
            <x v="29"/>
          </reference>
          <reference field="1" count="1" selected="0">
            <x v="0"/>
          </reference>
          <reference field="2" count="1" selected="0">
            <x v="0"/>
          </reference>
          <reference field="3" count="1">
            <x v="0"/>
          </reference>
        </references>
      </pivotArea>
    </format>
    <format dxfId="691">
      <pivotArea dataOnly="0" labelOnly="1" outline="0" fieldPosition="0">
        <references count="4">
          <reference field="0" count="1" selected="0">
            <x v="30"/>
          </reference>
          <reference field="1" count="1" selected="0">
            <x v="5"/>
          </reference>
          <reference field="2" count="1" selected="0">
            <x v="1"/>
          </reference>
          <reference field="3" count="1">
            <x v="4"/>
          </reference>
        </references>
      </pivotArea>
    </format>
    <format dxfId="690">
      <pivotArea dataOnly="0" labelOnly="1" outline="0" fieldPosition="0">
        <references count="4">
          <reference field="0" count="1" selected="0">
            <x v="31"/>
          </reference>
          <reference field="1" count="1" selected="0">
            <x v="7"/>
          </reference>
          <reference field="2" count="1" selected="0">
            <x v="2"/>
          </reference>
          <reference field="3" count="1">
            <x v="8"/>
          </reference>
        </references>
      </pivotArea>
    </format>
    <format dxfId="689">
      <pivotArea dataOnly="0" labelOnly="1" outline="0" fieldPosition="0">
        <references count="4">
          <reference field="0" count="1" selected="0">
            <x v="32"/>
          </reference>
          <reference field="1" count="1" selected="0">
            <x v="10"/>
          </reference>
          <reference field="2" count="1" selected="0">
            <x v="2"/>
          </reference>
          <reference field="3" count="1">
            <x v="13"/>
          </reference>
        </references>
      </pivotArea>
    </format>
    <format dxfId="688">
      <pivotArea dataOnly="0" labelOnly="1" outline="0" fieldPosition="0">
        <references count="4">
          <reference field="0" count="1" selected="0">
            <x v="33"/>
          </reference>
          <reference field="1" count="1" selected="0">
            <x v="8"/>
          </reference>
          <reference field="2" count="1" selected="0">
            <x v="2"/>
          </reference>
          <reference field="3" count="1">
            <x v="9"/>
          </reference>
        </references>
      </pivotArea>
    </format>
    <format dxfId="687">
      <pivotArea dataOnly="0" labelOnly="1" outline="0" fieldPosition="0">
        <references count="4">
          <reference field="0" count="1" selected="0">
            <x v="34"/>
          </reference>
          <reference field="1" count="1" selected="0">
            <x v="1"/>
          </reference>
          <reference field="2" count="1" selected="0">
            <x v="2"/>
          </reference>
          <reference field="3" count="1">
            <x v="1"/>
          </reference>
        </references>
      </pivotArea>
    </format>
    <format dxfId="686">
      <pivotArea dataOnly="0" labelOnly="1" outline="0" fieldPosition="0">
        <references count="4">
          <reference field="0" count="1" selected="0">
            <x v="35"/>
          </reference>
          <reference field="1" count="1" selected="0">
            <x v="12"/>
          </reference>
          <reference field="2" count="1" selected="0">
            <x v="4"/>
          </reference>
          <reference field="3" count="1">
            <x v="23"/>
          </reference>
        </references>
      </pivotArea>
    </format>
    <format dxfId="685">
      <pivotArea dataOnly="0" labelOnly="1" outline="0" fieldPosition="0">
        <references count="4">
          <reference field="0" count="1" selected="0">
            <x v="36"/>
          </reference>
          <reference field="1" count="1" selected="0">
            <x v="8"/>
          </reference>
          <reference field="2" count="1" selected="0">
            <x v="0"/>
          </reference>
          <reference field="3" count="1">
            <x v="3"/>
          </reference>
        </references>
      </pivotArea>
    </format>
    <format dxfId="684">
      <pivotArea dataOnly="0" labelOnly="1" outline="0" fieldPosition="0">
        <references count="4">
          <reference field="0" count="1" selected="0">
            <x v="37"/>
          </reference>
          <reference field="1" count="1" selected="0">
            <x v="2"/>
          </reference>
          <reference field="2" count="1" selected="0">
            <x v="1"/>
          </reference>
          <reference field="3" count="1">
            <x v="2"/>
          </reference>
        </references>
      </pivotArea>
    </format>
    <format dxfId="683">
      <pivotArea dataOnly="0" labelOnly="1" outline="0" fieldPosition="0">
        <references count="4">
          <reference field="0" count="1" selected="0">
            <x v="38"/>
          </reference>
          <reference field="1" count="1" selected="0">
            <x v="11"/>
          </reference>
          <reference field="2" count="1" selected="0">
            <x v="3"/>
          </reference>
          <reference field="3" count="1">
            <x v="20"/>
          </reference>
        </references>
      </pivotArea>
    </format>
    <format dxfId="682">
      <pivotArea dataOnly="0" labelOnly="1" outline="0" fieldPosition="0">
        <references count="4">
          <reference field="0" count="1" selected="0">
            <x v="39"/>
          </reference>
          <reference field="1" count="1" selected="0">
            <x v="10"/>
          </reference>
          <reference field="2" count="1" selected="0">
            <x v="2"/>
          </reference>
          <reference field="3" count="1">
            <x v="13"/>
          </reference>
        </references>
      </pivotArea>
    </format>
  </formats>
  <pivotTableStyleInfo name="PivotStyleMedium11" showRowHeaders="0"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85" firstHeaderRow="0" firstDataRow="0" firstDataCol="2"/>
  <pivotFields count="2">
    <pivotField axis="axisRow" compact="0" outline="0" showAll="0" defaultSubtotal="0">
      <items count="82">
        <item x="48"/>
        <item x="0"/>
        <item x="1"/>
        <item x="2"/>
        <item x="3"/>
        <item x="4"/>
        <item x="5"/>
        <item x="6"/>
        <item x="7"/>
        <item x="8"/>
        <item x="9"/>
        <item x="10"/>
        <item x="11"/>
        <item x="12"/>
        <item x="13"/>
        <item x="15"/>
        <item x="16"/>
        <item x="17"/>
        <item x="18"/>
        <item x="19"/>
        <item x="20"/>
        <item x="22"/>
        <item x="23"/>
        <item x="24"/>
        <item x="25"/>
        <item x="26"/>
        <item x="27"/>
        <item x="28"/>
        <item x="29"/>
        <item x="30"/>
        <item x="31"/>
        <item x="32"/>
        <item x="33"/>
        <item x="34"/>
        <item x="37"/>
        <item x="38"/>
        <item x="42"/>
        <item x="44"/>
        <item x="46"/>
        <item x="47"/>
        <item x="14"/>
        <item x="21"/>
        <item x="35"/>
        <item x="36"/>
        <item x="39"/>
        <item x="40"/>
        <item n="42 - Transazioni, accordi bonari e arbitrati" x="41"/>
        <item x="43"/>
        <item x="45"/>
        <item x="49"/>
        <item x="50"/>
        <item x="51"/>
        <item x="52"/>
        <item x="53"/>
        <item x="54"/>
        <item n="56 - Indennizzi, risarcimenti e rimborsi" x="55"/>
        <item n="57 - Subapalto" x="56"/>
        <item x="57"/>
        <item x="58"/>
        <item x="59"/>
        <item x="60"/>
        <item x="61"/>
        <item x="62"/>
        <item x="63"/>
        <item x="64"/>
        <item x="65"/>
        <item n="67 - Espropri " x="66"/>
        <item x="67"/>
        <item x="68"/>
        <item x="69"/>
        <item x="70"/>
        <item x="71"/>
        <item x="72"/>
        <item x="73"/>
        <item x="74"/>
        <item x="75"/>
        <item x="76"/>
        <item x="77"/>
        <item x="78"/>
        <item x="79"/>
        <item m="1" x="80"/>
        <item m="1" x="81"/>
      </items>
    </pivotField>
    <pivotField axis="axisRow" compact="0" outline="0" showAll="0" defaultSubtotal="0">
      <items count="73">
        <item x="42"/>
        <item x="7"/>
        <item x="17"/>
        <item x="9"/>
        <item n="Occorre adottare ogni misura possibile affinché le commissioni di concorso operino nella massima trasparenza, disponendo la pubblicazione più ampia e tempestiva possibile dei verbali di concorso." x="0"/>
        <item x="22"/>
        <item x="41"/>
        <item x="25"/>
        <item x="11"/>
        <item x="6"/>
        <item x="5"/>
        <item x="14"/>
        <item x="4"/>
        <item x="10"/>
        <item x="36"/>
        <item x="3"/>
        <item x="40"/>
        <item x="23"/>
        <item x="24"/>
        <item n="Rispetto della Legge n. 241/90 e del D.lgs. n. 267/2000 e delle norme speciali." x="31"/>
        <item x="26"/>
        <item x="28"/>
        <item x="20"/>
        <item x="21"/>
        <item n="Occorre verificare il conferimento dell'incarico mediante procedura a evidenza pubblica,l'estensione del rispetto degli obblighi previsti codice di comportamento dell’ente, l'assenza conflitto di interessi e la dichiarazione di assenza di incompatibilità" x="2"/>
        <item x="8"/>
        <item x="15"/>
        <item x="38"/>
        <item x="13"/>
        <item x="1"/>
        <item x="19"/>
        <item x="16"/>
        <item x="27"/>
        <item x="32"/>
        <item x="12"/>
        <item x="18"/>
        <item x="29"/>
        <item x="30"/>
        <item x="33"/>
        <item n="Rispetto del codice di comportamento." x="34"/>
        <item x="35"/>
        <item x="37"/>
        <item x="39"/>
        <item x="43"/>
        <item x="44"/>
        <item n="Verifica delle operazioni compiute dagli ufficiali d'anagrafe tenuto conto che il procedimento si basa anche sulle riusltanze degli accertamenti compiuti  dagli Agenti di Polizia Locale in merito al requisito della dimora abituale. " x="45"/>
        <item x="46"/>
        <item x="47"/>
        <item x="48"/>
        <item x="49"/>
        <item x="50"/>
        <item x="51"/>
        <item x="52"/>
        <item x="53"/>
        <item x="54"/>
        <item x="55"/>
        <item x="56"/>
        <item x="57"/>
        <item x="58"/>
        <item x="59"/>
        <item x="60"/>
        <item x="61"/>
        <item x="62"/>
        <item x="63"/>
        <item x="64"/>
        <item x="65"/>
        <item x="66"/>
        <item x="67"/>
        <item x="68"/>
        <item x="69"/>
        <item x="70"/>
        <item x="71"/>
        <item m="1" x="72"/>
      </items>
    </pivotField>
  </pivotFields>
  <rowFields count="2">
    <field x="0"/>
    <field x="1"/>
  </rowFields>
  <rowItems count="80">
    <i>
      <x/>
      <x/>
    </i>
    <i>
      <x v="1"/>
      <x v="4"/>
    </i>
    <i>
      <x v="2"/>
      <x v="29"/>
    </i>
    <i>
      <x v="3"/>
      <x v="24"/>
    </i>
    <i>
      <x v="4"/>
      <x v="15"/>
    </i>
    <i>
      <x v="5"/>
      <x v="15"/>
    </i>
    <i>
      <x v="6"/>
      <x v="12"/>
    </i>
    <i>
      <x v="7"/>
      <x v="10"/>
    </i>
    <i>
      <x v="8"/>
      <x v="9"/>
    </i>
    <i>
      <x v="9"/>
      <x v="1"/>
    </i>
    <i>
      <x v="10"/>
      <x v="1"/>
    </i>
    <i>
      <x v="11"/>
      <x v="25"/>
    </i>
    <i>
      <x v="12"/>
      <x v="3"/>
    </i>
    <i>
      <x v="13"/>
      <x v="13"/>
    </i>
    <i>
      <x v="14"/>
      <x v="8"/>
    </i>
    <i>
      <x v="15"/>
      <x v="28"/>
    </i>
    <i>
      <x v="16"/>
      <x v="11"/>
    </i>
    <i>
      <x v="17"/>
      <x v="26"/>
    </i>
    <i>
      <x v="18"/>
      <x v="31"/>
    </i>
    <i>
      <x v="19"/>
      <x v="31"/>
    </i>
    <i>
      <x v="20"/>
      <x v="2"/>
    </i>
    <i>
      <x v="21"/>
      <x v="30"/>
    </i>
    <i>
      <x v="22"/>
      <x v="22"/>
    </i>
    <i>
      <x v="23"/>
      <x v="22"/>
    </i>
    <i>
      <x v="24"/>
      <x v="22"/>
    </i>
    <i>
      <x v="25"/>
      <x v="22"/>
    </i>
    <i>
      <x v="26"/>
      <x v="23"/>
    </i>
    <i>
      <x v="27"/>
      <x v="5"/>
    </i>
    <i>
      <x v="28"/>
      <x v="17"/>
    </i>
    <i>
      <x v="29"/>
      <x v="18"/>
    </i>
    <i>
      <x v="30"/>
      <x v="7"/>
    </i>
    <i>
      <x v="31"/>
      <x v="20"/>
    </i>
    <i>
      <x v="32"/>
      <x v="32"/>
    </i>
    <i>
      <x v="33"/>
      <x v="21"/>
    </i>
    <i>
      <x v="34"/>
      <x v="19"/>
    </i>
    <i>
      <x v="35"/>
      <x v="33"/>
    </i>
    <i>
      <x v="36"/>
      <x v="14"/>
    </i>
    <i>
      <x v="37"/>
      <x v="27"/>
    </i>
    <i>
      <x v="38"/>
      <x v="16"/>
    </i>
    <i>
      <x v="39"/>
      <x v="6"/>
    </i>
    <i>
      <x v="40"/>
      <x v="34"/>
    </i>
    <i>
      <x v="41"/>
      <x v="35"/>
    </i>
    <i>
      <x v="42"/>
      <x v="36"/>
    </i>
    <i>
      <x v="43"/>
      <x v="37"/>
    </i>
    <i>
      <x v="44"/>
      <x v="38"/>
    </i>
    <i>
      <x v="45"/>
      <x v="39"/>
    </i>
    <i>
      <x v="46"/>
      <x v="40"/>
    </i>
    <i>
      <x v="47"/>
      <x v="41"/>
    </i>
    <i>
      <x v="48"/>
      <x v="42"/>
    </i>
    <i>
      <x v="49"/>
      <x v="43"/>
    </i>
    <i>
      <x v="50"/>
      <x v="44"/>
    </i>
    <i>
      <x v="51"/>
      <x v="45"/>
    </i>
    <i>
      <x v="52"/>
      <x v="46"/>
    </i>
    <i>
      <x v="53"/>
      <x v="47"/>
    </i>
    <i>
      <x v="54"/>
      <x v="48"/>
    </i>
    <i>
      <x v="55"/>
      <x v="49"/>
    </i>
    <i>
      <x v="56"/>
      <x v="50"/>
    </i>
    <i>
      <x v="57"/>
      <x v="51"/>
    </i>
    <i>
      <x v="58"/>
      <x v="52"/>
    </i>
    <i>
      <x v="59"/>
      <x v="53"/>
    </i>
    <i>
      <x v="60"/>
      <x v="54"/>
    </i>
    <i>
      <x v="61"/>
      <x v="55"/>
    </i>
    <i>
      <x v="62"/>
      <x v="56"/>
    </i>
    <i>
      <x v="63"/>
      <x v="57"/>
    </i>
    <i>
      <x v="64"/>
      <x v="58"/>
    </i>
    <i>
      <x v="65"/>
      <x v="59"/>
    </i>
    <i>
      <x v="66"/>
      <x v="59"/>
    </i>
    <i>
      <x v="67"/>
      <x v="60"/>
    </i>
    <i>
      <x v="68"/>
      <x v="61"/>
    </i>
    <i>
      <x v="69"/>
      <x v="62"/>
    </i>
    <i>
      <x v="70"/>
      <x v="62"/>
    </i>
    <i>
      <x v="71"/>
      <x v="63"/>
    </i>
    <i>
      <x v="72"/>
      <x v="64"/>
    </i>
    <i>
      <x v="73"/>
      <x v="65"/>
    </i>
    <i>
      <x v="74"/>
      <x v="66"/>
    </i>
    <i>
      <x v="75"/>
      <x v="67"/>
    </i>
    <i>
      <x v="76"/>
      <x v="68"/>
    </i>
    <i>
      <x v="77"/>
      <x v="69"/>
    </i>
    <i>
      <x v="78"/>
      <x v="70"/>
    </i>
    <i>
      <x v="79"/>
      <x v="71"/>
    </i>
  </rowItems>
  <colItems count="1">
    <i/>
  </colItems>
  <formats count="682">
    <format dxfId="681">
      <pivotArea dataOnly="0" labelOnly="1" outline="0" fieldPosition="0">
        <references count="2">
          <reference field="0" count="1" selected="0">
            <x v="0"/>
          </reference>
          <reference field="1" count="0"/>
        </references>
      </pivotArea>
    </format>
    <format dxfId="680">
      <pivotArea dataOnly="0" labelOnly="1" outline="0" fieldPosition="0">
        <references count="1">
          <reference field="0" count="1">
            <x v="0"/>
          </reference>
        </references>
      </pivotArea>
    </format>
    <format dxfId="679">
      <pivotArea dataOnly="0" labelOnly="1" outline="0" fieldPosition="0">
        <references count="1">
          <reference field="0" count="1">
            <x v="1"/>
          </reference>
        </references>
      </pivotArea>
    </format>
    <format dxfId="678">
      <pivotArea dataOnly="0" labelOnly="1" outline="0" fieldPosition="0">
        <references count="1">
          <reference field="0" count="1">
            <x v="2"/>
          </reference>
        </references>
      </pivotArea>
    </format>
    <format dxfId="677">
      <pivotArea dataOnly="0" labelOnly="1" outline="0" fieldPosition="0">
        <references count="1">
          <reference field="0" count="1">
            <x v="3"/>
          </reference>
        </references>
      </pivotArea>
    </format>
    <format dxfId="676">
      <pivotArea dataOnly="0" labelOnly="1" outline="0" fieldPosition="0">
        <references count="1">
          <reference field="0" count="1">
            <x v="4"/>
          </reference>
        </references>
      </pivotArea>
    </format>
    <format dxfId="675">
      <pivotArea dataOnly="0" labelOnly="1" outline="0" fieldPosition="0">
        <references count="1">
          <reference field="0" count="1">
            <x v="5"/>
          </reference>
        </references>
      </pivotArea>
    </format>
    <format dxfId="674">
      <pivotArea dataOnly="0" labelOnly="1" outline="0" fieldPosition="0">
        <references count="1">
          <reference field="0" count="1">
            <x v="6"/>
          </reference>
        </references>
      </pivotArea>
    </format>
    <format dxfId="673">
      <pivotArea dataOnly="0" labelOnly="1" outline="0" fieldPosition="0">
        <references count="1">
          <reference field="0" count="1">
            <x v="7"/>
          </reference>
        </references>
      </pivotArea>
    </format>
    <format dxfId="672">
      <pivotArea dataOnly="0" labelOnly="1" outline="0" fieldPosition="0">
        <references count="1">
          <reference field="0" count="1">
            <x v="8"/>
          </reference>
        </references>
      </pivotArea>
    </format>
    <format dxfId="671">
      <pivotArea dataOnly="0" labelOnly="1" outline="0" fieldPosition="0">
        <references count="1">
          <reference field="0" count="1">
            <x v="9"/>
          </reference>
        </references>
      </pivotArea>
    </format>
    <format dxfId="670">
      <pivotArea dataOnly="0" labelOnly="1" outline="0" fieldPosition="0">
        <references count="1">
          <reference field="0" count="1">
            <x v="10"/>
          </reference>
        </references>
      </pivotArea>
    </format>
    <format dxfId="669">
      <pivotArea dataOnly="0" labelOnly="1" outline="0" fieldPosition="0">
        <references count="1">
          <reference field="0" count="1">
            <x v="11"/>
          </reference>
        </references>
      </pivotArea>
    </format>
    <format dxfId="668">
      <pivotArea dataOnly="0" labelOnly="1" outline="0" fieldPosition="0">
        <references count="1">
          <reference field="0" count="1">
            <x v="12"/>
          </reference>
        </references>
      </pivotArea>
    </format>
    <format dxfId="667">
      <pivotArea dataOnly="0" labelOnly="1" outline="0" fieldPosition="0">
        <references count="1">
          <reference field="0" count="1">
            <x v="13"/>
          </reference>
        </references>
      </pivotArea>
    </format>
    <format dxfId="666">
      <pivotArea dataOnly="0" labelOnly="1" outline="0" fieldPosition="0">
        <references count="1">
          <reference field="0" count="1">
            <x v="14"/>
          </reference>
        </references>
      </pivotArea>
    </format>
    <format dxfId="665">
      <pivotArea dataOnly="0" labelOnly="1" outline="0" fieldPosition="0">
        <references count="1">
          <reference field="0" count="1">
            <x v="15"/>
          </reference>
        </references>
      </pivotArea>
    </format>
    <format dxfId="664">
      <pivotArea dataOnly="0" labelOnly="1" outline="0" fieldPosition="0">
        <references count="1">
          <reference field="0" count="1">
            <x v="16"/>
          </reference>
        </references>
      </pivotArea>
    </format>
    <format dxfId="663">
      <pivotArea dataOnly="0" labelOnly="1" outline="0" fieldPosition="0">
        <references count="1">
          <reference field="0" count="1">
            <x v="17"/>
          </reference>
        </references>
      </pivotArea>
    </format>
    <format dxfId="662">
      <pivotArea dataOnly="0" labelOnly="1" outline="0" fieldPosition="0">
        <references count="1">
          <reference field="0" count="1">
            <x v="18"/>
          </reference>
        </references>
      </pivotArea>
    </format>
    <format dxfId="661">
      <pivotArea dataOnly="0" labelOnly="1" outline="0" fieldPosition="0">
        <references count="1">
          <reference field="0" count="1">
            <x v="19"/>
          </reference>
        </references>
      </pivotArea>
    </format>
    <format dxfId="660">
      <pivotArea dataOnly="0" labelOnly="1" outline="0" fieldPosition="0">
        <references count="1">
          <reference field="0" count="1">
            <x v="20"/>
          </reference>
        </references>
      </pivotArea>
    </format>
    <format dxfId="659">
      <pivotArea dataOnly="0" labelOnly="1" outline="0" fieldPosition="0">
        <references count="1">
          <reference field="0" count="1">
            <x v="21"/>
          </reference>
        </references>
      </pivotArea>
    </format>
    <format dxfId="658">
      <pivotArea dataOnly="0" labelOnly="1" outline="0" fieldPosition="0">
        <references count="1">
          <reference field="0" count="1">
            <x v="22"/>
          </reference>
        </references>
      </pivotArea>
    </format>
    <format dxfId="657">
      <pivotArea dataOnly="0" labelOnly="1" outline="0" fieldPosition="0">
        <references count="1">
          <reference field="0" count="1">
            <x v="23"/>
          </reference>
        </references>
      </pivotArea>
    </format>
    <format dxfId="656">
      <pivotArea dataOnly="0" labelOnly="1" outline="0" fieldPosition="0">
        <references count="1">
          <reference field="0" count="1">
            <x v="24"/>
          </reference>
        </references>
      </pivotArea>
    </format>
    <format dxfId="655">
      <pivotArea dataOnly="0" labelOnly="1" outline="0" fieldPosition="0">
        <references count="1">
          <reference field="0" count="1">
            <x v="25"/>
          </reference>
        </references>
      </pivotArea>
    </format>
    <format dxfId="654">
      <pivotArea dataOnly="0" labelOnly="1" outline="0" fieldPosition="0">
        <references count="1">
          <reference field="0" count="1">
            <x v="26"/>
          </reference>
        </references>
      </pivotArea>
    </format>
    <format dxfId="653">
      <pivotArea dataOnly="0" labelOnly="1" outline="0" fieldPosition="0">
        <references count="1">
          <reference field="0" count="1">
            <x v="27"/>
          </reference>
        </references>
      </pivotArea>
    </format>
    <format dxfId="652">
      <pivotArea dataOnly="0" labelOnly="1" outline="0" fieldPosition="0">
        <references count="1">
          <reference field="0" count="1">
            <x v="28"/>
          </reference>
        </references>
      </pivotArea>
    </format>
    <format dxfId="651">
      <pivotArea dataOnly="0" labelOnly="1" outline="0" fieldPosition="0">
        <references count="1">
          <reference field="0" count="1">
            <x v="29"/>
          </reference>
        </references>
      </pivotArea>
    </format>
    <format dxfId="650">
      <pivotArea dataOnly="0" labelOnly="1" outline="0" fieldPosition="0">
        <references count="1">
          <reference field="0" count="1">
            <x v="30"/>
          </reference>
        </references>
      </pivotArea>
    </format>
    <format dxfId="649">
      <pivotArea dataOnly="0" labelOnly="1" outline="0" fieldPosition="0">
        <references count="1">
          <reference field="0" count="1">
            <x v="31"/>
          </reference>
        </references>
      </pivotArea>
    </format>
    <format dxfId="648">
      <pivotArea dataOnly="0" labelOnly="1" outline="0" fieldPosition="0">
        <references count="1">
          <reference field="0" count="1">
            <x v="32"/>
          </reference>
        </references>
      </pivotArea>
    </format>
    <format dxfId="647">
      <pivotArea dataOnly="0" labelOnly="1" outline="0" fieldPosition="0">
        <references count="1">
          <reference field="0" count="1">
            <x v="33"/>
          </reference>
        </references>
      </pivotArea>
    </format>
    <format dxfId="646">
      <pivotArea dataOnly="0" labelOnly="1" outline="0" fieldPosition="0">
        <references count="1">
          <reference field="0" count="1">
            <x v="34"/>
          </reference>
        </references>
      </pivotArea>
    </format>
    <format dxfId="645">
      <pivotArea dataOnly="0" labelOnly="1" outline="0" fieldPosition="0">
        <references count="1">
          <reference field="0" count="1">
            <x v="35"/>
          </reference>
        </references>
      </pivotArea>
    </format>
    <format dxfId="644">
      <pivotArea dataOnly="0" labelOnly="1" outline="0" fieldPosition="0">
        <references count="1">
          <reference field="0" count="1">
            <x v="36"/>
          </reference>
        </references>
      </pivotArea>
    </format>
    <format dxfId="643">
      <pivotArea dataOnly="0" labelOnly="1" outline="0" fieldPosition="0">
        <references count="1">
          <reference field="0" count="1">
            <x v="37"/>
          </reference>
        </references>
      </pivotArea>
    </format>
    <format dxfId="642">
      <pivotArea dataOnly="0" labelOnly="1" outline="0" fieldPosition="0">
        <references count="1">
          <reference field="0" count="1">
            <x v="38"/>
          </reference>
        </references>
      </pivotArea>
    </format>
    <format dxfId="641">
      <pivotArea dataOnly="0" labelOnly="1" outline="0" fieldPosition="0">
        <references count="1">
          <reference field="0" count="1">
            <x v="39"/>
          </reference>
        </references>
      </pivotArea>
    </format>
    <format dxfId="640">
      <pivotArea dataOnly="0" labelOnly="1" outline="0" fieldPosition="0">
        <references count="1">
          <reference field="0" count="1">
            <x v="0"/>
          </reference>
        </references>
      </pivotArea>
    </format>
    <format dxfId="639">
      <pivotArea dataOnly="0" labelOnly="1" outline="0" fieldPosition="0">
        <references count="1">
          <reference field="0" count="1">
            <x v="13"/>
          </reference>
        </references>
      </pivotArea>
    </format>
    <format dxfId="638">
      <pivotArea dataOnly="0" labelOnly="1" outline="0" fieldPosition="0">
        <references count="1">
          <reference field="0" count="1">
            <x v="14"/>
          </reference>
        </references>
      </pivotArea>
    </format>
    <format dxfId="637">
      <pivotArea dataOnly="0" labelOnly="1" outline="0" fieldPosition="0">
        <references count="1">
          <reference field="0" count="1">
            <x v="15"/>
          </reference>
        </references>
      </pivotArea>
    </format>
    <format dxfId="636">
      <pivotArea dataOnly="0" labelOnly="1" outline="0" fieldPosition="0">
        <references count="1">
          <reference field="0" count="1">
            <x v="16"/>
          </reference>
        </references>
      </pivotArea>
    </format>
    <format dxfId="635">
      <pivotArea dataOnly="0" labelOnly="1" outline="0" fieldPosition="0">
        <references count="1">
          <reference field="0" count="1">
            <x v="17"/>
          </reference>
        </references>
      </pivotArea>
    </format>
    <format dxfId="634">
      <pivotArea dataOnly="0" labelOnly="1" outline="0" fieldPosition="0">
        <references count="1">
          <reference field="0" count="1">
            <x v="18"/>
          </reference>
        </references>
      </pivotArea>
    </format>
    <format dxfId="633">
      <pivotArea dataOnly="0" labelOnly="1" outline="0" fieldPosition="0">
        <references count="1">
          <reference field="0" count="1">
            <x v="19"/>
          </reference>
        </references>
      </pivotArea>
    </format>
    <format dxfId="632">
      <pivotArea dataOnly="0" labelOnly="1" outline="0" fieldPosition="0">
        <references count="1">
          <reference field="0" count="1">
            <x v="20"/>
          </reference>
        </references>
      </pivotArea>
    </format>
    <format dxfId="631">
      <pivotArea dataOnly="0" labelOnly="1" outline="0" fieldPosition="0">
        <references count="1">
          <reference field="0" count="1">
            <x v="21"/>
          </reference>
        </references>
      </pivotArea>
    </format>
    <format dxfId="630">
      <pivotArea dataOnly="0" labelOnly="1" outline="0" fieldPosition="0">
        <references count="1">
          <reference field="0" count="1">
            <x v="22"/>
          </reference>
        </references>
      </pivotArea>
    </format>
    <format dxfId="629">
      <pivotArea dataOnly="0" labelOnly="1" outline="0" fieldPosition="0">
        <references count="1">
          <reference field="0" count="1">
            <x v="23"/>
          </reference>
        </references>
      </pivotArea>
    </format>
    <format dxfId="628">
      <pivotArea dataOnly="0" labelOnly="1" outline="0" fieldPosition="0">
        <references count="1">
          <reference field="0" count="1">
            <x v="24"/>
          </reference>
        </references>
      </pivotArea>
    </format>
    <format dxfId="627">
      <pivotArea dataOnly="0" labelOnly="1" outline="0" fieldPosition="0">
        <references count="1">
          <reference field="0" count="1">
            <x v="25"/>
          </reference>
        </references>
      </pivotArea>
    </format>
    <format dxfId="626">
      <pivotArea dataOnly="0" labelOnly="1" outline="0" fieldPosition="0">
        <references count="1">
          <reference field="0" count="1">
            <x v="26"/>
          </reference>
        </references>
      </pivotArea>
    </format>
    <format dxfId="625">
      <pivotArea dataOnly="0" labelOnly="1" outline="0" fieldPosition="0">
        <references count="1">
          <reference field="0" count="1">
            <x v="28"/>
          </reference>
        </references>
      </pivotArea>
    </format>
    <format dxfId="624">
      <pivotArea dataOnly="0" labelOnly="1" outline="0" fieldPosition="0">
        <references count="1">
          <reference field="0" count="1">
            <x v="31"/>
          </reference>
        </references>
      </pivotArea>
    </format>
    <format dxfId="623">
      <pivotArea dataOnly="0" labelOnly="1" outline="0" fieldPosition="0">
        <references count="1">
          <reference field="0" count="1">
            <x v="33"/>
          </reference>
        </references>
      </pivotArea>
    </format>
    <format dxfId="622">
      <pivotArea dataOnly="0" labelOnly="1" outline="0" fieldPosition="0">
        <references count="1">
          <reference field="0" count="1">
            <x v="34"/>
          </reference>
        </references>
      </pivotArea>
    </format>
    <format dxfId="621">
      <pivotArea dataOnly="0" labelOnly="1" outline="0" fieldPosition="0">
        <references count="1">
          <reference field="0" count="1">
            <x v="36"/>
          </reference>
        </references>
      </pivotArea>
    </format>
    <format dxfId="620">
      <pivotArea dataOnly="0" labelOnly="1" outline="0" fieldPosition="0">
        <references count="1">
          <reference field="0" count="1">
            <x v="38"/>
          </reference>
        </references>
      </pivotArea>
    </format>
    <format dxfId="619">
      <pivotArea dataOnly="0" labelOnly="1" outline="0" fieldPosition="0">
        <references count="1">
          <reference field="0" count="1">
            <x v="0"/>
          </reference>
        </references>
      </pivotArea>
    </format>
    <format dxfId="618">
      <pivotArea dataOnly="0" labelOnly="1" outline="0" fieldPosition="0">
        <references count="1">
          <reference field="0" count="1">
            <x v="1"/>
          </reference>
        </references>
      </pivotArea>
    </format>
    <format dxfId="617">
      <pivotArea dataOnly="0" labelOnly="1" outline="0" fieldPosition="0">
        <references count="1">
          <reference field="0" count="1">
            <x v="2"/>
          </reference>
        </references>
      </pivotArea>
    </format>
    <format dxfId="616">
      <pivotArea dataOnly="0" labelOnly="1" outline="0" fieldPosition="0">
        <references count="1">
          <reference field="0" count="1">
            <x v="3"/>
          </reference>
        </references>
      </pivotArea>
    </format>
    <format dxfId="615">
      <pivotArea dataOnly="0" labelOnly="1" outline="0" fieldPosition="0">
        <references count="1">
          <reference field="0" count="1">
            <x v="4"/>
          </reference>
        </references>
      </pivotArea>
    </format>
    <format dxfId="614">
      <pivotArea dataOnly="0" labelOnly="1" outline="0" fieldPosition="0">
        <references count="1">
          <reference field="0" count="1">
            <x v="5"/>
          </reference>
        </references>
      </pivotArea>
    </format>
    <format dxfId="613">
      <pivotArea dataOnly="0" labelOnly="1" outline="0" fieldPosition="0">
        <references count="1">
          <reference field="0" count="1">
            <x v="6"/>
          </reference>
        </references>
      </pivotArea>
    </format>
    <format dxfId="612">
      <pivotArea dataOnly="0" labelOnly="1" outline="0" fieldPosition="0">
        <references count="1">
          <reference field="0" count="1">
            <x v="7"/>
          </reference>
        </references>
      </pivotArea>
    </format>
    <format dxfId="611">
      <pivotArea dataOnly="0" labelOnly="1" outline="0" fieldPosition="0">
        <references count="1">
          <reference field="0" count="1">
            <x v="8"/>
          </reference>
        </references>
      </pivotArea>
    </format>
    <format dxfId="610">
      <pivotArea dataOnly="0" labelOnly="1" outline="0" fieldPosition="0">
        <references count="1">
          <reference field="0" count="1">
            <x v="9"/>
          </reference>
        </references>
      </pivotArea>
    </format>
    <format dxfId="609">
      <pivotArea dataOnly="0" labelOnly="1" outline="0" fieldPosition="0">
        <references count="1">
          <reference field="0" count="1">
            <x v="10"/>
          </reference>
        </references>
      </pivotArea>
    </format>
    <format dxfId="608">
      <pivotArea dataOnly="0" labelOnly="1" outline="0" fieldPosition="0">
        <references count="1">
          <reference field="0" count="1">
            <x v="11"/>
          </reference>
        </references>
      </pivotArea>
    </format>
    <format dxfId="607">
      <pivotArea dataOnly="0" labelOnly="1" outline="0" fieldPosition="0">
        <references count="1">
          <reference field="0" count="1">
            <x v="12"/>
          </reference>
        </references>
      </pivotArea>
    </format>
    <format dxfId="606">
      <pivotArea dataOnly="0" labelOnly="1" outline="0" fieldPosition="0">
        <references count="1">
          <reference field="0" count="1">
            <x v="13"/>
          </reference>
        </references>
      </pivotArea>
    </format>
    <format dxfId="605">
      <pivotArea dataOnly="0" labelOnly="1" outline="0" fieldPosition="0">
        <references count="1">
          <reference field="0" count="1">
            <x v="14"/>
          </reference>
        </references>
      </pivotArea>
    </format>
    <format dxfId="604">
      <pivotArea dataOnly="0" labelOnly="1" outline="0" fieldPosition="0">
        <references count="1">
          <reference field="0" count="1">
            <x v="15"/>
          </reference>
        </references>
      </pivotArea>
    </format>
    <format dxfId="603">
      <pivotArea dataOnly="0" labelOnly="1" outline="0" fieldPosition="0">
        <references count="1">
          <reference field="0" count="1">
            <x v="16"/>
          </reference>
        </references>
      </pivotArea>
    </format>
    <format dxfId="602">
      <pivotArea dataOnly="0" labelOnly="1" outline="0" fieldPosition="0">
        <references count="1">
          <reference field="0" count="1">
            <x v="17"/>
          </reference>
        </references>
      </pivotArea>
    </format>
    <format dxfId="601">
      <pivotArea dataOnly="0" labelOnly="1" outline="0" fieldPosition="0">
        <references count="1">
          <reference field="0" count="1">
            <x v="18"/>
          </reference>
        </references>
      </pivotArea>
    </format>
    <format dxfId="600">
      <pivotArea dataOnly="0" labelOnly="1" outline="0" fieldPosition="0">
        <references count="1">
          <reference field="0" count="1">
            <x v="19"/>
          </reference>
        </references>
      </pivotArea>
    </format>
    <format dxfId="599">
      <pivotArea dataOnly="0" labelOnly="1" outline="0" fieldPosition="0">
        <references count="1">
          <reference field="0" count="1">
            <x v="20"/>
          </reference>
        </references>
      </pivotArea>
    </format>
    <format dxfId="598">
      <pivotArea dataOnly="0" labelOnly="1" outline="0" fieldPosition="0">
        <references count="1">
          <reference field="0" count="1">
            <x v="21"/>
          </reference>
        </references>
      </pivotArea>
    </format>
    <format dxfId="597">
      <pivotArea dataOnly="0" labelOnly="1" outline="0" fieldPosition="0">
        <references count="1">
          <reference field="0" count="1">
            <x v="22"/>
          </reference>
        </references>
      </pivotArea>
    </format>
    <format dxfId="596">
      <pivotArea dataOnly="0" labelOnly="1" outline="0" fieldPosition="0">
        <references count="1">
          <reference field="0" count="1">
            <x v="23"/>
          </reference>
        </references>
      </pivotArea>
    </format>
    <format dxfId="595">
      <pivotArea dataOnly="0" labelOnly="1" outline="0" fieldPosition="0">
        <references count="1">
          <reference field="0" count="1">
            <x v="24"/>
          </reference>
        </references>
      </pivotArea>
    </format>
    <format dxfId="594">
      <pivotArea dataOnly="0" labelOnly="1" outline="0" fieldPosition="0">
        <references count="1">
          <reference field="0" count="1">
            <x v="25"/>
          </reference>
        </references>
      </pivotArea>
    </format>
    <format dxfId="593">
      <pivotArea dataOnly="0" labelOnly="1" outline="0" fieldPosition="0">
        <references count="1">
          <reference field="0" count="1">
            <x v="26"/>
          </reference>
        </references>
      </pivotArea>
    </format>
    <format dxfId="592">
      <pivotArea dataOnly="0" labelOnly="1" outline="0" fieldPosition="0">
        <references count="1">
          <reference field="0" count="1">
            <x v="27"/>
          </reference>
        </references>
      </pivotArea>
    </format>
    <format dxfId="591">
      <pivotArea dataOnly="0" labelOnly="1" outline="0" fieldPosition="0">
        <references count="1">
          <reference field="0" count="1">
            <x v="28"/>
          </reference>
        </references>
      </pivotArea>
    </format>
    <format dxfId="590">
      <pivotArea dataOnly="0" labelOnly="1" outline="0" fieldPosition="0">
        <references count="1">
          <reference field="0" count="1">
            <x v="29"/>
          </reference>
        </references>
      </pivotArea>
    </format>
    <format dxfId="589">
      <pivotArea dataOnly="0" labelOnly="1" outline="0" fieldPosition="0">
        <references count="1">
          <reference field="0" count="1">
            <x v="30"/>
          </reference>
        </references>
      </pivotArea>
    </format>
    <format dxfId="588">
      <pivotArea dataOnly="0" labelOnly="1" outline="0" fieldPosition="0">
        <references count="1">
          <reference field="0" count="1">
            <x v="31"/>
          </reference>
        </references>
      </pivotArea>
    </format>
    <format dxfId="587">
      <pivotArea dataOnly="0" labelOnly="1" outline="0" fieldPosition="0">
        <references count="1">
          <reference field="0" count="1">
            <x v="32"/>
          </reference>
        </references>
      </pivotArea>
    </format>
    <format dxfId="586">
      <pivotArea dataOnly="0" labelOnly="1" outline="0" fieldPosition="0">
        <references count="1">
          <reference field="0" count="1">
            <x v="33"/>
          </reference>
        </references>
      </pivotArea>
    </format>
    <format dxfId="585">
      <pivotArea dataOnly="0" labelOnly="1" outline="0" fieldPosition="0">
        <references count="1">
          <reference field="0" count="1">
            <x v="34"/>
          </reference>
        </references>
      </pivotArea>
    </format>
    <format dxfId="584">
      <pivotArea dataOnly="0" labelOnly="1" outline="0" fieldPosition="0">
        <references count="1">
          <reference field="0" count="1">
            <x v="35"/>
          </reference>
        </references>
      </pivotArea>
    </format>
    <format dxfId="583">
      <pivotArea dataOnly="0" labelOnly="1" outline="0" fieldPosition="0">
        <references count="1">
          <reference field="0" count="1">
            <x v="36"/>
          </reference>
        </references>
      </pivotArea>
    </format>
    <format dxfId="582">
      <pivotArea dataOnly="0" labelOnly="1" outline="0" fieldPosition="0">
        <references count="1">
          <reference field="0" count="1">
            <x v="37"/>
          </reference>
        </references>
      </pivotArea>
    </format>
    <format dxfId="581">
      <pivotArea dataOnly="0" labelOnly="1" outline="0" fieldPosition="0">
        <references count="1">
          <reference field="0" count="1">
            <x v="38"/>
          </reference>
        </references>
      </pivotArea>
    </format>
    <format dxfId="580">
      <pivotArea dataOnly="0" labelOnly="1" outline="0" fieldPosition="0">
        <references count="1">
          <reference field="0" count="1">
            <x v="39"/>
          </reference>
        </references>
      </pivotArea>
    </format>
    <format dxfId="579">
      <pivotArea dataOnly="0" labelOnly="1" outline="0" fieldPosition="0">
        <references count="1">
          <reference field="0" count="1" defaultSubtotal="1">
            <x v="0"/>
          </reference>
        </references>
      </pivotArea>
    </format>
    <format dxfId="578">
      <pivotArea dataOnly="0" labelOnly="1" outline="0" fieldPosition="0">
        <references count="1">
          <reference field="0" count="1" defaultSubtotal="1">
            <x v="1"/>
          </reference>
        </references>
      </pivotArea>
    </format>
    <format dxfId="577">
      <pivotArea dataOnly="0" labelOnly="1" outline="0" fieldPosition="0">
        <references count="1">
          <reference field="0" count="1" defaultSubtotal="1">
            <x v="2"/>
          </reference>
        </references>
      </pivotArea>
    </format>
    <format dxfId="576">
      <pivotArea dataOnly="0" labelOnly="1" outline="0" fieldPosition="0">
        <references count="1">
          <reference field="0" count="1" defaultSubtotal="1">
            <x v="3"/>
          </reference>
        </references>
      </pivotArea>
    </format>
    <format dxfId="575">
      <pivotArea dataOnly="0" labelOnly="1" outline="0" fieldPosition="0">
        <references count="1">
          <reference field="0" count="1" defaultSubtotal="1">
            <x v="4"/>
          </reference>
        </references>
      </pivotArea>
    </format>
    <format dxfId="574">
      <pivotArea dataOnly="0" labelOnly="1" outline="0" fieldPosition="0">
        <references count="1">
          <reference field="0" count="1" defaultSubtotal="1">
            <x v="5"/>
          </reference>
        </references>
      </pivotArea>
    </format>
    <format dxfId="573">
      <pivotArea dataOnly="0" labelOnly="1" outline="0" fieldPosition="0">
        <references count="1">
          <reference field="0" count="1" defaultSubtotal="1">
            <x v="6"/>
          </reference>
        </references>
      </pivotArea>
    </format>
    <format dxfId="572">
      <pivotArea dataOnly="0" labelOnly="1" outline="0" fieldPosition="0">
        <references count="1">
          <reference field="0" count="1" defaultSubtotal="1">
            <x v="7"/>
          </reference>
        </references>
      </pivotArea>
    </format>
    <format dxfId="571">
      <pivotArea dataOnly="0" labelOnly="1" outline="0" fieldPosition="0">
        <references count="1">
          <reference field="0" count="1" defaultSubtotal="1">
            <x v="8"/>
          </reference>
        </references>
      </pivotArea>
    </format>
    <format dxfId="570">
      <pivotArea dataOnly="0" labelOnly="1" outline="0" fieldPosition="0">
        <references count="1">
          <reference field="0" count="1" defaultSubtotal="1">
            <x v="9"/>
          </reference>
        </references>
      </pivotArea>
    </format>
    <format dxfId="569">
      <pivotArea dataOnly="0" labelOnly="1" outline="0" fieldPosition="0">
        <references count="1">
          <reference field="0" count="1" defaultSubtotal="1">
            <x v="10"/>
          </reference>
        </references>
      </pivotArea>
    </format>
    <format dxfId="568">
      <pivotArea dataOnly="0" labelOnly="1" outline="0" fieldPosition="0">
        <references count="1">
          <reference field="0" count="1" defaultSubtotal="1">
            <x v="11"/>
          </reference>
        </references>
      </pivotArea>
    </format>
    <format dxfId="567">
      <pivotArea dataOnly="0" labelOnly="1" outline="0" fieldPosition="0">
        <references count="1">
          <reference field="0" count="1" defaultSubtotal="1">
            <x v="12"/>
          </reference>
        </references>
      </pivotArea>
    </format>
    <format dxfId="566">
      <pivotArea dataOnly="0" labelOnly="1" outline="0" fieldPosition="0">
        <references count="1">
          <reference field="0" count="1" defaultSubtotal="1">
            <x v="13"/>
          </reference>
        </references>
      </pivotArea>
    </format>
    <format dxfId="565">
      <pivotArea dataOnly="0" labelOnly="1" outline="0" fieldPosition="0">
        <references count="1">
          <reference field="0" count="1" defaultSubtotal="1">
            <x v="14"/>
          </reference>
        </references>
      </pivotArea>
    </format>
    <format dxfId="564">
      <pivotArea dataOnly="0" labelOnly="1" outline="0" fieldPosition="0">
        <references count="1">
          <reference field="0" count="1" defaultSubtotal="1">
            <x v="15"/>
          </reference>
        </references>
      </pivotArea>
    </format>
    <format dxfId="563">
      <pivotArea dataOnly="0" labelOnly="1" outline="0" fieldPosition="0">
        <references count="1">
          <reference field="0" count="1" defaultSubtotal="1">
            <x v="16"/>
          </reference>
        </references>
      </pivotArea>
    </format>
    <format dxfId="562">
      <pivotArea dataOnly="0" labelOnly="1" outline="0" fieldPosition="0">
        <references count="1">
          <reference field="0" count="1" defaultSubtotal="1">
            <x v="17"/>
          </reference>
        </references>
      </pivotArea>
    </format>
    <format dxfId="561">
      <pivotArea dataOnly="0" labelOnly="1" outline="0" fieldPosition="0">
        <references count="1">
          <reference field="0" count="1" defaultSubtotal="1">
            <x v="18"/>
          </reference>
        </references>
      </pivotArea>
    </format>
    <format dxfId="560">
      <pivotArea dataOnly="0" labelOnly="1" outline="0" fieldPosition="0">
        <references count="1">
          <reference field="0" count="1" defaultSubtotal="1">
            <x v="19"/>
          </reference>
        </references>
      </pivotArea>
    </format>
    <format dxfId="559">
      <pivotArea dataOnly="0" labelOnly="1" outline="0" fieldPosition="0">
        <references count="1">
          <reference field="0" count="1" defaultSubtotal="1">
            <x v="20"/>
          </reference>
        </references>
      </pivotArea>
    </format>
    <format dxfId="558">
      <pivotArea dataOnly="0" labelOnly="1" outline="0" fieldPosition="0">
        <references count="1">
          <reference field="0" count="1" defaultSubtotal="1">
            <x v="21"/>
          </reference>
        </references>
      </pivotArea>
    </format>
    <format dxfId="557">
      <pivotArea dataOnly="0" labelOnly="1" outline="0" fieldPosition="0">
        <references count="1">
          <reference field="0" count="1" defaultSubtotal="1">
            <x v="22"/>
          </reference>
        </references>
      </pivotArea>
    </format>
    <format dxfId="556">
      <pivotArea dataOnly="0" labelOnly="1" outline="0" fieldPosition="0">
        <references count="1">
          <reference field="0" count="1" defaultSubtotal="1">
            <x v="23"/>
          </reference>
        </references>
      </pivotArea>
    </format>
    <format dxfId="555">
      <pivotArea dataOnly="0" labelOnly="1" outline="0" fieldPosition="0">
        <references count="1">
          <reference field="0" count="1" defaultSubtotal="1">
            <x v="24"/>
          </reference>
        </references>
      </pivotArea>
    </format>
    <format dxfId="554">
      <pivotArea dataOnly="0" labelOnly="1" outline="0" fieldPosition="0">
        <references count="1">
          <reference field="0" count="1" defaultSubtotal="1">
            <x v="25"/>
          </reference>
        </references>
      </pivotArea>
    </format>
    <format dxfId="553">
      <pivotArea dataOnly="0" labelOnly="1" outline="0" fieldPosition="0">
        <references count="1">
          <reference field="0" count="1" defaultSubtotal="1">
            <x v="26"/>
          </reference>
        </references>
      </pivotArea>
    </format>
    <format dxfId="552">
      <pivotArea dataOnly="0" labelOnly="1" outline="0" fieldPosition="0">
        <references count="1">
          <reference field="0" count="1" defaultSubtotal="1">
            <x v="27"/>
          </reference>
        </references>
      </pivotArea>
    </format>
    <format dxfId="551">
      <pivotArea dataOnly="0" labelOnly="1" outline="0" fieldPosition="0">
        <references count="1">
          <reference field="0" count="1" defaultSubtotal="1">
            <x v="28"/>
          </reference>
        </references>
      </pivotArea>
    </format>
    <format dxfId="550">
      <pivotArea dataOnly="0" labelOnly="1" outline="0" fieldPosition="0">
        <references count="1">
          <reference field="0" count="1" defaultSubtotal="1">
            <x v="29"/>
          </reference>
        </references>
      </pivotArea>
    </format>
    <format dxfId="549">
      <pivotArea dataOnly="0" labelOnly="1" outline="0" fieldPosition="0">
        <references count="1">
          <reference field="0" count="1" defaultSubtotal="1">
            <x v="30"/>
          </reference>
        </references>
      </pivotArea>
    </format>
    <format dxfId="548">
      <pivotArea dataOnly="0" labelOnly="1" outline="0" fieldPosition="0">
        <references count="1">
          <reference field="0" count="1" defaultSubtotal="1">
            <x v="31"/>
          </reference>
        </references>
      </pivotArea>
    </format>
    <format dxfId="547">
      <pivotArea dataOnly="0" labelOnly="1" outline="0" fieldPosition="0">
        <references count="1">
          <reference field="0" count="1" defaultSubtotal="1">
            <x v="32"/>
          </reference>
        </references>
      </pivotArea>
    </format>
    <format dxfId="546">
      <pivotArea dataOnly="0" labelOnly="1" outline="0" fieldPosition="0">
        <references count="1">
          <reference field="0" count="1" defaultSubtotal="1">
            <x v="33"/>
          </reference>
        </references>
      </pivotArea>
    </format>
    <format dxfId="545">
      <pivotArea dataOnly="0" labelOnly="1" outline="0" fieldPosition="0">
        <references count="1">
          <reference field="0" count="1" defaultSubtotal="1">
            <x v="34"/>
          </reference>
        </references>
      </pivotArea>
    </format>
    <format dxfId="544">
      <pivotArea dataOnly="0" labelOnly="1" outline="0" fieldPosition="0">
        <references count="1">
          <reference field="0" count="1" defaultSubtotal="1">
            <x v="35"/>
          </reference>
        </references>
      </pivotArea>
    </format>
    <format dxfId="543">
      <pivotArea dataOnly="0" labelOnly="1" outline="0" fieldPosition="0">
        <references count="1">
          <reference field="0" count="1" defaultSubtotal="1">
            <x v="36"/>
          </reference>
        </references>
      </pivotArea>
    </format>
    <format dxfId="542">
      <pivotArea dataOnly="0" labelOnly="1" outline="0" fieldPosition="0">
        <references count="1">
          <reference field="0" count="1" defaultSubtotal="1">
            <x v="37"/>
          </reference>
        </references>
      </pivotArea>
    </format>
    <format dxfId="541">
      <pivotArea dataOnly="0" labelOnly="1" outline="0" fieldPosition="0">
        <references count="1">
          <reference field="0" count="1" defaultSubtotal="1">
            <x v="38"/>
          </reference>
        </references>
      </pivotArea>
    </format>
    <format dxfId="540">
      <pivotArea dataOnly="0" labelOnly="1" outline="0" fieldPosition="0">
        <references count="1">
          <reference field="0" count="1" defaultSubtotal="1">
            <x v="39"/>
          </reference>
        </references>
      </pivotArea>
    </format>
    <format dxfId="539">
      <pivotArea dataOnly="0" labelOnly="1" outline="0" fieldPosition="0">
        <references count="2">
          <reference field="0" count="1" selected="0">
            <x v="0"/>
          </reference>
          <reference field="1" count="1">
            <x v="0"/>
          </reference>
        </references>
      </pivotArea>
    </format>
    <format dxfId="538">
      <pivotArea dataOnly="0" labelOnly="1" outline="0" fieldPosition="0">
        <references count="2">
          <reference field="0" count="1" selected="0">
            <x v="1"/>
          </reference>
          <reference field="1" count="1">
            <x v="4"/>
          </reference>
        </references>
      </pivotArea>
    </format>
    <format dxfId="537">
      <pivotArea dataOnly="0" labelOnly="1" outline="0" fieldPosition="0">
        <references count="2">
          <reference field="0" count="1" selected="0">
            <x v="2"/>
          </reference>
          <reference field="1" count="1">
            <x v="29"/>
          </reference>
        </references>
      </pivotArea>
    </format>
    <format dxfId="536">
      <pivotArea dataOnly="0" labelOnly="1" outline="0" fieldPosition="0">
        <references count="2">
          <reference field="0" count="1" selected="0">
            <x v="3"/>
          </reference>
          <reference field="1" count="1">
            <x v="24"/>
          </reference>
        </references>
      </pivotArea>
    </format>
    <format dxfId="535">
      <pivotArea dataOnly="0" labelOnly="1" outline="0" fieldPosition="0">
        <references count="2">
          <reference field="0" count="1" selected="0">
            <x v="4"/>
          </reference>
          <reference field="1" count="1">
            <x v="15"/>
          </reference>
        </references>
      </pivotArea>
    </format>
    <format dxfId="534">
      <pivotArea dataOnly="0" labelOnly="1" outline="0" fieldPosition="0">
        <references count="2">
          <reference field="0" count="1" selected="0">
            <x v="5"/>
          </reference>
          <reference field="1" count="1">
            <x v="15"/>
          </reference>
        </references>
      </pivotArea>
    </format>
    <format dxfId="533">
      <pivotArea dataOnly="0" labelOnly="1" outline="0" fieldPosition="0">
        <references count="2">
          <reference field="0" count="1" selected="0">
            <x v="6"/>
          </reference>
          <reference field="1" count="1">
            <x v="12"/>
          </reference>
        </references>
      </pivotArea>
    </format>
    <format dxfId="532">
      <pivotArea dataOnly="0" labelOnly="1" outline="0" fieldPosition="0">
        <references count="2">
          <reference field="0" count="1" selected="0">
            <x v="7"/>
          </reference>
          <reference field="1" count="1">
            <x v="10"/>
          </reference>
        </references>
      </pivotArea>
    </format>
    <format dxfId="531">
      <pivotArea dataOnly="0" labelOnly="1" outline="0" fieldPosition="0">
        <references count="2">
          <reference field="0" count="1" selected="0">
            <x v="8"/>
          </reference>
          <reference field="1" count="1">
            <x v="9"/>
          </reference>
        </references>
      </pivotArea>
    </format>
    <format dxfId="530">
      <pivotArea dataOnly="0" labelOnly="1" outline="0" fieldPosition="0">
        <references count="2">
          <reference field="0" count="1" selected="0">
            <x v="9"/>
          </reference>
          <reference field="1" count="1">
            <x v="1"/>
          </reference>
        </references>
      </pivotArea>
    </format>
    <format dxfId="529">
      <pivotArea dataOnly="0" labelOnly="1" outline="0" fieldPosition="0">
        <references count="2">
          <reference field="0" count="1" selected="0">
            <x v="10"/>
          </reference>
          <reference field="1" count="1">
            <x v="1"/>
          </reference>
        </references>
      </pivotArea>
    </format>
    <format dxfId="528">
      <pivotArea dataOnly="0" labelOnly="1" outline="0" fieldPosition="0">
        <references count="2">
          <reference field="0" count="1" selected="0">
            <x v="11"/>
          </reference>
          <reference field="1" count="1">
            <x v="25"/>
          </reference>
        </references>
      </pivotArea>
    </format>
    <format dxfId="527">
      <pivotArea dataOnly="0" labelOnly="1" outline="0" fieldPosition="0">
        <references count="2">
          <reference field="0" count="1" selected="0">
            <x v="12"/>
          </reference>
          <reference field="1" count="1">
            <x v="3"/>
          </reference>
        </references>
      </pivotArea>
    </format>
    <format dxfId="526">
      <pivotArea dataOnly="0" labelOnly="1" outline="0" fieldPosition="0">
        <references count="2">
          <reference field="0" count="1" selected="0">
            <x v="13"/>
          </reference>
          <reference field="1" count="1">
            <x v="13"/>
          </reference>
        </references>
      </pivotArea>
    </format>
    <format dxfId="525">
      <pivotArea dataOnly="0" labelOnly="1" outline="0" fieldPosition="0">
        <references count="2">
          <reference field="0" count="1" selected="0">
            <x v="14"/>
          </reference>
          <reference field="1" count="1">
            <x v="8"/>
          </reference>
        </references>
      </pivotArea>
    </format>
    <format dxfId="524">
      <pivotArea dataOnly="0" labelOnly="1" outline="0" fieldPosition="0">
        <references count="2">
          <reference field="0" count="1" selected="0">
            <x v="15"/>
          </reference>
          <reference field="1" count="1">
            <x v="28"/>
          </reference>
        </references>
      </pivotArea>
    </format>
    <format dxfId="523">
      <pivotArea dataOnly="0" labelOnly="1" outline="0" fieldPosition="0">
        <references count="2">
          <reference field="0" count="1" selected="0">
            <x v="16"/>
          </reference>
          <reference field="1" count="1">
            <x v="11"/>
          </reference>
        </references>
      </pivotArea>
    </format>
    <format dxfId="522">
      <pivotArea dataOnly="0" labelOnly="1" outline="0" fieldPosition="0">
        <references count="2">
          <reference field="0" count="1" selected="0">
            <x v="17"/>
          </reference>
          <reference field="1" count="1">
            <x v="26"/>
          </reference>
        </references>
      </pivotArea>
    </format>
    <format dxfId="521">
      <pivotArea dataOnly="0" labelOnly="1" outline="0" fieldPosition="0">
        <references count="2">
          <reference field="0" count="1" selected="0">
            <x v="18"/>
          </reference>
          <reference field="1" count="1">
            <x v="31"/>
          </reference>
        </references>
      </pivotArea>
    </format>
    <format dxfId="520">
      <pivotArea dataOnly="0" labelOnly="1" outline="0" fieldPosition="0">
        <references count="2">
          <reference field="0" count="1" selected="0">
            <x v="19"/>
          </reference>
          <reference field="1" count="1">
            <x v="31"/>
          </reference>
        </references>
      </pivotArea>
    </format>
    <format dxfId="519">
      <pivotArea dataOnly="0" labelOnly="1" outline="0" fieldPosition="0">
        <references count="2">
          <reference field="0" count="1" selected="0">
            <x v="20"/>
          </reference>
          <reference field="1" count="1">
            <x v="2"/>
          </reference>
        </references>
      </pivotArea>
    </format>
    <format dxfId="518">
      <pivotArea dataOnly="0" labelOnly="1" outline="0" fieldPosition="0">
        <references count="2">
          <reference field="0" count="1" selected="0">
            <x v="21"/>
          </reference>
          <reference field="1" count="1">
            <x v="30"/>
          </reference>
        </references>
      </pivotArea>
    </format>
    <format dxfId="517">
      <pivotArea dataOnly="0" labelOnly="1" outline="0" fieldPosition="0">
        <references count="2">
          <reference field="0" count="1" selected="0">
            <x v="22"/>
          </reference>
          <reference field="1" count="1">
            <x v="22"/>
          </reference>
        </references>
      </pivotArea>
    </format>
    <format dxfId="516">
      <pivotArea dataOnly="0" labelOnly="1" outline="0" fieldPosition="0">
        <references count="2">
          <reference field="0" count="1" selected="0">
            <x v="23"/>
          </reference>
          <reference field="1" count="1">
            <x v="22"/>
          </reference>
        </references>
      </pivotArea>
    </format>
    <format dxfId="515">
      <pivotArea dataOnly="0" labelOnly="1" outline="0" fieldPosition="0">
        <references count="2">
          <reference field="0" count="1" selected="0">
            <x v="24"/>
          </reference>
          <reference field="1" count="1">
            <x v="22"/>
          </reference>
        </references>
      </pivotArea>
    </format>
    <format dxfId="514">
      <pivotArea dataOnly="0" labelOnly="1" outline="0" fieldPosition="0">
        <references count="2">
          <reference field="0" count="1" selected="0">
            <x v="25"/>
          </reference>
          <reference field="1" count="1">
            <x v="22"/>
          </reference>
        </references>
      </pivotArea>
    </format>
    <format dxfId="513">
      <pivotArea dataOnly="0" labelOnly="1" outline="0" fieldPosition="0">
        <references count="2">
          <reference field="0" count="1" selected="0">
            <x v="26"/>
          </reference>
          <reference field="1" count="1">
            <x v="23"/>
          </reference>
        </references>
      </pivotArea>
    </format>
    <format dxfId="512">
      <pivotArea dataOnly="0" labelOnly="1" outline="0" fieldPosition="0">
        <references count="2">
          <reference field="0" count="1" selected="0">
            <x v="27"/>
          </reference>
          <reference field="1" count="1">
            <x v="5"/>
          </reference>
        </references>
      </pivotArea>
    </format>
    <format dxfId="511">
      <pivotArea dataOnly="0" labelOnly="1" outline="0" fieldPosition="0">
        <references count="2">
          <reference field="0" count="1" selected="0">
            <x v="28"/>
          </reference>
          <reference field="1" count="1">
            <x v="17"/>
          </reference>
        </references>
      </pivotArea>
    </format>
    <format dxfId="510">
      <pivotArea dataOnly="0" labelOnly="1" outline="0" fieldPosition="0">
        <references count="2">
          <reference field="0" count="1" selected="0">
            <x v="29"/>
          </reference>
          <reference field="1" count="1">
            <x v="18"/>
          </reference>
        </references>
      </pivotArea>
    </format>
    <format dxfId="509">
      <pivotArea dataOnly="0" labelOnly="1" outline="0" fieldPosition="0">
        <references count="2">
          <reference field="0" count="1" selected="0">
            <x v="30"/>
          </reference>
          <reference field="1" count="1">
            <x v="7"/>
          </reference>
        </references>
      </pivotArea>
    </format>
    <format dxfId="508">
      <pivotArea dataOnly="0" labelOnly="1" outline="0" fieldPosition="0">
        <references count="2">
          <reference field="0" count="1" selected="0">
            <x v="31"/>
          </reference>
          <reference field="1" count="1">
            <x v="20"/>
          </reference>
        </references>
      </pivotArea>
    </format>
    <format dxfId="507">
      <pivotArea dataOnly="0" labelOnly="1" outline="0" fieldPosition="0">
        <references count="2">
          <reference field="0" count="1" selected="0">
            <x v="32"/>
          </reference>
          <reference field="1" count="1">
            <x v="32"/>
          </reference>
        </references>
      </pivotArea>
    </format>
    <format dxfId="506">
      <pivotArea dataOnly="0" labelOnly="1" outline="0" fieldPosition="0">
        <references count="2">
          <reference field="0" count="1" selected="0">
            <x v="33"/>
          </reference>
          <reference field="1" count="1">
            <x v="21"/>
          </reference>
        </references>
      </pivotArea>
    </format>
    <format dxfId="505">
      <pivotArea dataOnly="0" labelOnly="1" outline="0" fieldPosition="0">
        <references count="2">
          <reference field="0" count="1" selected="0">
            <x v="34"/>
          </reference>
          <reference field="1" count="1">
            <x v="19"/>
          </reference>
        </references>
      </pivotArea>
    </format>
    <format dxfId="504">
      <pivotArea dataOnly="0" labelOnly="1" outline="0" fieldPosition="0">
        <references count="2">
          <reference field="0" count="1" selected="0">
            <x v="35"/>
          </reference>
          <reference field="1" count="1">
            <x v="33"/>
          </reference>
        </references>
      </pivotArea>
    </format>
    <format dxfId="503">
      <pivotArea dataOnly="0" labelOnly="1" outline="0" fieldPosition="0">
        <references count="2">
          <reference field="0" count="1" selected="0">
            <x v="36"/>
          </reference>
          <reference field="1" count="1">
            <x v="14"/>
          </reference>
        </references>
      </pivotArea>
    </format>
    <format dxfId="502">
      <pivotArea dataOnly="0" labelOnly="1" outline="0" fieldPosition="0">
        <references count="2">
          <reference field="0" count="1" selected="0">
            <x v="37"/>
          </reference>
          <reference field="1" count="1">
            <x v="27"/>
          </reference>
        </references>
      </pivotArea>
    </format>
    <format dxfId="501">
      <pivotArea dataOnly="0" labelOnly="1" outline="0" fieldPosition="0">
        <references count="2">
          <reference field="0" count="1" selected="0">
            <x v="38"/>
          </reference>
          <reference field="1" count="1">
            <x v="16"/>
          </reference>
        </references>
      </pivotArea>
    </format>
    <format dxfId="500">
      <pivotArea dataOnly="0" labelOnly="1" outline="0" fieldPosition="0">
        <references count="2">
          <reference field="0" count="1" selected="0">
            <x v="39"/>
          </reference>
          <reference field="1" count="1">
            <x v="6"/>
          </reference>
        </references>
      </pivotArea>
    </format>
    <format dxfId="499">
      <pivotArea dataOnly="0" labelOnly="1" outline="0" fieldPosition="0">
        <references count="2">
          <reference field="0" count="1" selected="0">
            <x v="0"/>
          </reference>
          <reference field="1" count="1">
            <x v="0"/>
          </reference>
        </references>
      </pivotArea>
    </format>
    <format dxfId="498">
      <pivotArea dataOnly="0" labelOnly="1" outline="0" fieldPosition="0">
        <references count="2">
          <reference field="0" count="1" selected="0">
            <x v="1"/>
          </reference>
          <reference field="1" count="1">
            <x v="4"/>
          </reference>
        </references>
      </pivotArea>
    </format>
    <format dxfId="497">
      <pivotArea dataOnly="0" labelOnly="1" outline="0" fieldPosition="0">
        <references count="2">
          <reference field="0" count="1" selected="0">
            <x v="2"/>
          </reference>
          <reference field="1" count="1">
            <x v="29"/>
          </reference>
        </references>
      </pivotArea>
    </format>
    <format dxfId="496">
      <pivotArea dataOnly="0" labelOnly="1" outline="0" fieldPosition="0">
        <references count="2">
          <reference field="0" count="1" selected="0">
            <x v="3"/>
          </reference>
          <reference field="1" count="1">
            <x v="24"/>
          </reference>
        </references>
      </pivotArea>
    </format>
    <format dxfId="495">
      <pivotArea dataOnly="0" labelOnly="1" outline="0" fieldPosition="0">
        <references count="2">
          <reference field="0" count="1" selected="0">
            <x v="4"/>
          </reference>
          <reference field="1" count="1">
            <x v="15"/>
          </reference>
        </references>
      </pivotArea>
    </format>
    <format dxfId="494">
      <pivotArea dataOnly="0" labelOnly="1" outline="0" fieldPosition="0">
        <references count="2">
          <reference field="0" count="1" selected="0">
            <x v="5"/>
          </reference>
          <reference field="1" count="1">
            <x v="15"/>
          </reference>
        </references>
      </pivotArea>
    </format>
    <format dxfId="493">
      <pivotArea dataOnly="0" labelOnly="1" outline="0" fieldPosition="0">
        <references count="2">
          <reference field="0" count="1" selected="0">
            <x v="6"/>
          </reference>
          <reference field="1" count="1">
            <x v="12"/>
          </reference>
        </references>
      </pivotArea>
    </format>
    <format dxfId="492">
      <pivotArea dataOnly="0" labelOnly="1" outline="0" fieldPosition="0">
        <references count="2">
          <reference field="0" count="1" selected="0">
            <x v="7"/>
          </reference>
          <reference field="1" count="1">
            <x v="10"/>
          </reference>
        </references>
      </pivotArea>
    </format>
    <format dxfId="491">
      <pivotArea dataOnly="0" labelOnly="1" outline="0" fieldPosition="0">
        <references count="2">
          <reference field="0" count="1" selected="0">
            <x v="8"/>
          </reference>
          <reference field="1" count="1">
            <x v="9"/>
          </reference>
        </references>
      </pivotArea>
    </format>
    <format dxfId="490">
      <pivotArea dataOnly="0" labelOnly="1" outline="0" fieldPosition="0">
        <references count="2">
          <reference field="0" count="1" selected="0">
            <x v="9"/>
          </reference>
          <reference field="1" count="1">
            <x v="1"/>
          </reference>
        </references>
      </pivotArea>
    </format>
    <format dxfId="489">
      <pivotArea dataOnly="0" labelOnly="1" outline="0" fieldPosition="0">
        <references count="2">
          <reference field="0" count="1" selected="0">
            <x v="10"/>
          </reference>
          <reference field="1" count="1">
            <x v="1"/>
          </reference>
        </references>
      </pivotArea>
    </format>
    <format dxfId="488">
      <pivotArea dataOnly="0" labelOnly="1" outline="0" fieldPosition="0">
        <references count="2">
          <reference field="0" count="1" selected="0">
            <x v="11"/>
          </reference>
          <reference field="1" count="1">
            <x v="25"/>
          </reference>
        </references>
      </pivotArea>
    </format>
    <format dxfId="487">
      <pivotArea dataOnly="0" labelOnly="1" outline="0" fieldPosition="0">
        <references count="2">
          <reference field="0" count="1" selected="0">
            <x v="12"/>
          </reference>
          <reference field="1" count="1">
            <x v="3"/>
          </reference>
        </references>
      </pivotArea>
    </format>
    <format dxfId="486">
      <pivotArea dataOnly="0" labelOnly="1" outline="0" fieldPosition="0">
        <references count="2">
          <reference field="0" count="1" selected="0">
            <x v="13"/>
          </reference>
          <reference field="1" count="1">
            <x v="13"/>
          </reference>
        </references>
      </pivotArea>
    </format>
    <format dxfId="485">
      <pivotArea dataOnly="0" labelOnly="1" outline="0" fieldPosition="0">
        <references count="2">
          <reference field="0" count="1" selected="0">
            <x v="14"/>
          </reference>
          <reference field="1" count="1">
            <x v="8"/>
          </reference>
        </references>
      </pivotArea>
    </format>
    <format dxfId="484">
      <pivotArea dataOnly="0" labelOnly="1" outline="0" fieldPosition="0">
        <references count="2">
          <reference field="0" count="1" selected="0">
            <x v="15"/>
          </reference>
          <reference field="1" count="1">
            <x v="28"/>
          </reference>
        </references>
      </pivotArea>
    </format>
    <format dxfId="483">
      <pivotArea dataOnly="0" labelOnly="1" outline="0" fieldPosition="0">
        <references count="2">
          <reference field="0" count="1" selected="0">
            <x v="16"/>
          </reference>
          <reference field="1" count="1">
            <x v="11"/>
          </reference>
        </references>
      </pivotArea>
    </format>
    <format dxfId="482">
      <pivotArea dataOnly="0" labelOnly="1" outline="0" fieldPosition="0">
        <references count="2">
          <reference field="0" count="1" selected="0">
            <x v="17"/>
          </reference>
          <reference field="1" count="1">
            <x v="26"/>
          </reference>
        </references>
      </pivotArea>
    </format>
    <format dxfId="481">
      <pivotArea dataOnly="0" labelOnly="1" outline="0" fieldPosition="0">
        <references count="2">
          <reference field="0" count="1" selected="0">
            <x v="18"/>
          </reference>
          <reference field="1" count="1">
            <x v="31"/>
          </reference>
        </references>
      </pivotArea>
    </format>
    <format dxfId="480">
      <pivotArea dataOnly="0" labelOnly="1" outline="0" fieldPosition="0">
        <references count="2">
          <reference field="0" count="1" selected="0">
            <x v="19"/>
          </reference>
          <reference field="1" count="1">
            <x v="31"/>
          </reference>
        </references>
      </pivotArea>
    </format>
    <format dxfId="479">
      <pivotArea dataOnly="0" labelOnly="1" outline="0" fieldPosition="0">
        <references count="2">
          <reference field="0" count="1" selected="0">
            <x v="20"/>
          </reference>
          <reference field="1" count="1">
            <x v="2"/>
          </reference>
        </references>
      </pivotArea>
    </format>
    <format dxfId="478">
      <pivotArea dataOnly="0" labelOnly="1" outline="0" fieldPosition="0">
        <references count="2">
          <reference field="0" count="1" selected="0">
            <x v="21"/>
          </reference>
          <reference field="1" count="1">
            <x v="30"/>
          </reference>
        </references>
      </pivotArea>
    </format>
    <format dxfId="477">
      <pivotArea dataOnly="0" labelOnly="1" outline="0" fieldPosition="0">
        <references count="2">
          <reference field="0" count="1" selected="0">
            <x v="22"/>
          </reference>
          <reference field="1" count="1">
            <x v="22"/>
          </reference>
        </references>
      </pivotArea>
    </format>
    <format dxfId="476">
      <pivotArea dataOnly="0" labelOnly="1" outline="0" fieldPosition="0">
        <references count="2">
          <reference field="0" count="1" selected="0">
            <x v="23"/>
          </reference>
          <reference field="1" count="1">
            <x v="22"/>
          </reference>
        </references>
      </pivotArea>
    </format>
    <format dxfId="475">
      <pivotArea dataOnly="0" labelOnly="1" outline="0" fieldPosition="0">
        <references count="2">
          <reference field="0" count="1" selected="0">
            <x v="24"/>
          </reference>
          <reference field="1" count="1">
            <x v="22"/>
          </reference>
        </references>
      </pivotArea>
    </format>
    <format dxfId="474">
      <pivotArea dataOnly="0" labelOnly="1" outline="0" fieldPosition="0">
        <references count="2">
          <reference field="0" count="1" selected="0">
            <x v="25"/>
          </reference>
          <reference field="1" count="1">
            <x v="22"/>
          </reference>
        </references>
      </pivotArea>
    </format>
    <format dxfId="473">
      <pivotArea dataOnly="0" labelOnly="1" outline="0" fieldPosition="0">
        <references count="2">
          <reference field="0" count="1" selected="0">
            <x v="26"/>
          </reference>
          <reference field="1" count="1">
            <x v="23"/>
          </reference>
        </references>
      </pivotArea>
    </format>
    <format dxfId="472">
      <pivotArea dataOnly="0" labelOnly="1" outline="0" fieldPosition="0">
        <references count="2">
          <reference field="0" count="1" selected="0">
            <x v="27"/>
          </reference>
          <reference field="1" count="1">
            <x v="5"/>
          </reference>
        </references>
      </pivotArea>
    </format>
    <format dxfId="471">
      <pivotArea dataOnly="0" labelOnly="1" outline="0" fieldPosition="0">
        <references count="2">
          <reference field="0" count="1" selected="0">
            <x v="28"/>
          </reference>
          <reference field="1" count="1">
            <x v="17"/>
          </reference>
        </references>
      </pivotArea>
    </format>
    <format dxfId="470">
      <pivotArea dataOnly="0" labelOnly="1" outline="0" fieldPosition="0">
        <references count="2">
          <reference field="0" count="1" selected="0">
            <x v="29"/>
          </reference>
          <reference field="1" count="1">
            <x v="18"/>
          </reference>
        </references>
      </pivotArea>
    </format>
    <format dxfId="469">
      <pivotArea dataOnly="0" labelOnly="1" outline="0" fieldPosition="0">
        <references count="2">
          <reference field="0" count="1" selected="0">
            <x v="30"/>
          </reference>
          <reference field="1" count="1">
            <x v="7"/>
          </reference>
        </references>
      </pivotArea>
    </format>
    <format dxfId="468">
      <pivotArea dataOnly="0" labelOnly="1" outline="0" fieldPosition="0">
        <references count="2">
          <reference field="0" count="1" selected="0">
            <x v="31"/>
          </reference>
          <reference field="1" count="1">
            <x v="20"/>
          </reference>
        </references>
      </pivotArea>
    </format>
    <format dxfId="467">
      <pivotArea dataOnly="0" labelOnly="1" outline="0" fieldPosition="0">
        <references count="2">
          <reference field="0" count="1" selected="0">
            <x v="32"/>
          </reference>
          <reference field="1" count="1">
            <x v="32"/>
          </reference>
        </references>
      </pivotArea>
    </format>
    <format dxfId="466">
      <pivotArea dataOnly="0" labelOnly="1" outline="0" fieldPosition="0">
        <references count="2">
          <reference field="0" count="1" selected="0">
            <x v="33"/>
          </reference>
          <reference field="1" count="1">
            <x v="21"/>
          </reference>
        </references>
      </pivotArea>
    </format>
    <format dxfId="465">
      <pivotArea dataOnly="0" labelOnly="1" outline="0" fieldPosition="0">
        <references count="2">
          <reference field="0" count="1" selected="0">
            <x v="34"/>
          </reference>
          <reference field="1" count="1">
            <x v="19"/>
          </reference>
        </references>
      </pivotArea>
    </format>
    <format dxfId="464">
      <pivotArea dataOnly="0" labelOnly="1" outline="0" fieldPosition="0">
        <references count="2">
          <reference field="0" count="1" selected="0">
            <x v="35"/>
          </reference>
          <reference field="1" count="1">
            <x v="33"/>
          </reference>
        </references>
      </pivotArea>
    </format>
    <format dxfId="463">
      <pivotArea dataOnly="0" labelOnly="1" outline="0" fieldPosition="0">
        <references count="2">
          <reference field="0" count="1" selected="0">
            <x v="36"/>
          </reference>
          <reference field="1" count="1">
            <x v="14"/>
          </reference>
        </references>
      </pivotArea>
    </format>
    <format dxfId="462">
      <pivotArea dataOnly="0" labelOnly="1" outline="0" fieldPosition="0">
        <references count="2">
          <reference field="0" count="1" selected="0">
            <x v="37"/>
          </reference>
          <reference field="1" count="1">
            <x v="27"/>
          </reference>
        </references>
      </pivotArea>
    </format>
    <format dxfId="461">
      <pivotArea dataOnly="0" labelOnly="1" outline="0" fieldPosition="0">
        <references count="2">
          <reference field="0" count="1" selected="0">
            <x v="38"/>
          </reference>
          <reference field="1" count="1">
            <x v="16"/>
          </reference>
        </references>
      </pivotArea>
    </format>
    <format dxfId="460">
      <pivotArea dataOnly="0" labelOnly="1" outline="0" fieldPosition="0">
        <references count="2">
          <reference field="0" count="1" selected="0">
            <x v="39"/>
          </reference>
          <reference field="1" count="1">
            <x v="6"/>
          </reference>
        </references>
      </pivotArea>
    </format>
    <format dxfId="459">
      <pivotArea dataOnly="0" labelOnly="1" outline="0" fieldPosition="0">
        <references count="2">
          <reference field="0" count="1" selected="0">
            <x v="0"/>
          </reference>
          <reference field="1" count="1">
            <x v="0"/>
          </reference>
        </references>
      </pivotArea>
    </format>
    <format dxfId="458">
      <pivotArea dataOnly="0" labelOnly="1" outline="0" fieldPosition="0">
        <references count="2">
          <reference field="0" count="1" selected="0">
            <x v="1"/>
          </reference>
          <reference field="1" count="1">
            <x v="4"/>
          </reference>
        </references>
      </pivotArea>
    </format>
    <format dxfId="457">
      <pivotArea dataOnly="0" labelOnly="1" outline="0" fieldPosition="0">
        <references count="2">
          <reference field="0" count="1" selected="0">
            <x v="2"/>
          </reference>
          <reference field="1" count="1">
            <x v="29"/>
          </reference>
        </references>
      </pivotArea>
    </format>
    <format dxfId="456">
      <pivotArea dataOnly="0" labelOnly="1" outline="0" fieldPosition="0">
        <references count="2">
          <reference field="0" count="1" selected="0">
            <x v="3"/>
          </reference>
          <reference field="1" count="1">
            <x v="24"/>
          </reference>
        </references>
      </pivotArea>
    </format>
    <format dxfId="455">
      <pivotArea dataOnly="0" labelOnly="1" outline="0" fieldPosition="0">
        <references count="2">
          <reference field="0" count="1" selected="0">
            <x v="4"/>
          </reference>
          <reference field="1" count="1">
            <x v="15"/>
          </reference>
        </references>
      </pivotArea>
    </format>
    <format dxfId="454">
      <pivotArea dataOnly="0" labelOnly="1" outline="0" fieldPosition="0">
        <references count="2">
          <reference field="0" count="1" selected="0">
            <x v="5"/>
          </reference>
          <reference field="1" count="1">
            <x v="15"/>
          </reference>
        </references>
      </pivotArea>
    </format>
    <format dxfId="453">
      <pivotArea dataOnly="0" labelOnly="1" outline="0" fieldPosition="0">
        <references count="2">
          <reference field="0" count="1" selected="0">
            <x v="6"/>
          </reference>
          <reference field="1" count="1">
            <x v="12"/>
          </reference>
        </references>
      </pivotArea>
    </format>
    <format dxfId="452">
      <pivotArea dataOnly="0" labelOnly="1" outline="0" fieldPosition="0">
        <references count="2">
          <reference field="0" count="1" selected="0">
            <x v="7"/>
          </reference>
          <reference field="1" count="1">
            <x v="10"/>
          </reference>
        </references>
      </pivotArea>
    </format>
    <format dxfId="451">
      <pivotArea dataOnly="0" labelOnly="1" outline="0" fieldPosition="0">
        <references count="2">
          <reference field="0" count="1" selected="0">
            <x v="8"/>
          </reference>
          <reference field="1" count="1">
            <x v="9"/>
          </reference>
        </references>
      </pivotArea>
    </format>
    <format dxfId="450">
      <pivotArea dataOnly="0" labelOnly="1" outline="0" fieldPosition="0">
        <references count="2">
          <reference field="0" count="1" selected="0">
            <x v="9"/>
          </reference>
          <reference field="1" count="1">
            <x v="1"/>
          </reference>
        </references>
      </pivotArea>
    </format>
    <format dxfId="449">
      <pivotArea dataOnly="0" labelOnly="1" outline="0" fieldPosition="0">
        <references count="2">
          <reference field="0" count="1" selected="0">
            <x v="10"/>
          </reference>
          <reference field="1" count="1">
            <x v="1"/>
          </reference>
        </references>
      </pivotArea>
    </format>
    <format dxfId="448">
      <pivotArea dataOnly="0" labelOnly="1" outline="0" fieldPosition="0">
        <references count="2">
          <reference field="0" count="1" selected="0">
            <x v="11"/>
          </reference>
          <reference field="1" count="1">
            <x v="25"/>
          </reference>
        </references>
      </pivotArea>
    </format>
    <format dxfId="447">
      <pivotArea dataOnly="0" labelOnly="1" outline="0" fieldPosition="0">
        <references count="2">
          <reference field="0" count="1" selected="0">
            <x v="12"/>
          </reference>
          <reference field="1" count="1">
            <x v="3"/>
          </reference>
        </references>
      </pivotArea>
    </format>
    <format dxfId="446">
      <pivotArea dataOnly="0" labelOnly="1" outline="0" fieldPosition="0">
        <references count="2">
          <reference field="0" count="1" selected="0">
            <x v="13"/>
          </reference>
          <reference field="1" count="1">
            <x v="13"/>
          </reference>
        </references>
      </pivotArea>
    </format>
    <format dxfId="445">
      <pivotArea dataOnly="0" labelOnly="1" outline="0" fieldPosition="0">
        <references count="2">
          <reference field="0" count="1" selected="0">
            <x v="14"/>
          </reference>
          <reference field="1" count="1">
            <x v="8"/>
          </reference>
        </references>
      </pivotArea>
    </format>
    <format dxfId="444">
      <pivotArea dataOnly="0" labelOnly="1" outline="0" fieldPosition="0">
        <references count="2">
          <reference field="0" count="1" selected="0">
            <x v="15"/>
          </reference>
          <reference field="1" count="1">
            <x v="28"/>
          </reference>
        </references>
      </pivotArea>
    </format>
    <format dxfId="443">
      <pivotArea dataOnly="0" labelOnly="1" outline="0" fieldPosition="0">
        <references count="2">
          <reference field="0" count="1" selected="0">
            <x v="16"/>
          </reference>
          <reference field="1" count="1">
            <x v="11"/>
          </reference>
        </references>
      </pivotArea>
    </format>
    <format dxfId="442">
      <pivotArea dataOnly="0" labelOnly="1" outline="0" fieldPosition="0">
        <references count="2">
          <reference field="0" count="1" selected="0">
            <x v="17"/>
          </reference>
          <reference field="1" count="1">
            <x v="26"/>
          </reference>
        </references>
      </pivotArea>
    </format>
    <format dxfId="441">
      <pivotArea dataOnly="0" labelOnly="1" outline="0" fieldPosition="0">
        <references count="2">
          <reference field="0" count="1" selected="0">
            <x v="18"/>
          </reference>
          <reference field="1" count="1">
            <x v="31"/>
          </reference>
        </references>
      </pivotArea>
    </format>
    <format dxfId="440">
      <pivotArea dataOnly="0" labelOnly="1" outline="0" fieldPosition="0">
        <references count="2">
          <reference field="0" count="1" selected="0">
            <x v="19"/>
          </reference>
          <reference field="1" count="1">
            <x v="31"/>
          </reference>
        </references>
      </pivotArea>
    </format>
    <format dxfId="439">
      <pivotArea dataOnly="0" labelOnly="1" outline="0" fieldPosition="0">
        <references count="2">
          <reference field="0" count="1" selected="0">
            <x v="20"/>
          </reference>
          <reference field="1" count="1">
            <x v="2"/>
          </reference>
        </references>
      </pivotArea>
    </format>
    <format dxfId="438">
      <pivotArea dataOnly="0" labelOnly="1" outline="0" fieldPosition="0">
        <references count="2">
          <reference field="0" count="1" selected="0">
            <x v="21"/>
          </reference>
          <reference field="1" count="1">
            <x v="30"/>
          </reference>
        </references>
      </pivotArea>
    </format>
    <format dxfId="437">
      <pivotArea dataOnly="0" labelOnly="1" outline="0" fieldPosition="0">
        <references count="2">
          <reference field="0" count="1" selected="0">
            <x v="22"/>
          </reference>
          <reference field="1" count="1">
            <x v="22"/>
          </reference>
        </references>
      </pivotArea>
    </format>
    <format dxfId="436">
      <pivotArea dataOnly="0" labelOnly="1" outline="0" fieldPosition="0">
        <references count="2">
          <reference field="0" count="1" selected="0">
            <x v="23"/>
          </reference>
          <reference field="1" count="1">
            <x v="22"/>
          </reference>
        </references>
      </pivotArea>
    </format>
    <format dxfId="435">
      <pivotArea dataOnly="0" labelOnly="1" outline="0" fieldPosition="0">
        <references count="2">
          <reference field="0" count="1" selected="0">
            <x v="24"/>
          </reference>
          <reference field="1" count="1">
            <x v="22"/>
          </reference>
        </references>
      </pivotArea>
    </format>
    <format dxfId="434">
      <pivotArea dataOnly="0" labelOnly="1" outline="0" fieldPosition="0">
        <references count="2">
          <reference field="0" count="1" selected="0">
            <x v="25"/>
          </reference>
          <reference field="1" count="1">
            <x v="22"/>
          </reference>
        </references>
      </pivotArea>
    </format>
    <format dxfId="433">
      <pivotArea dataOnly="0" labelOnly="1" outline="0" fieldPosition="0">
        <references count="2">
          <reference field="0" count="1" selected="0">
            <x v="26"/>
          </reference>
          <reference field="1" count="1">
            <x v="23"/>
          </reference>
        </references>
      </pivotArea>
    </format>
    <format dxfId="432">
      <pivotArea dataOnly="0" labelOnly="1" outline="0" fieldPosition="0">
        <references count="2">
          <reference field="0" count="1" selected="0">
            <x v="27"/>
          </reference>
          <reference field="1" count="1">
            <x v="5"/>
          </reference>
        </references>
      </pivotArea>
    </format>
    <format dxfId="431">
      <pivotArea dataOnly="0" labelOnly="1" outline="0" fieldPosition="0">
        <references count="2">
          <reference field="0" count="1" selected="0">
            <x v="28"/>
          </reference>
          <reference field="1" count="1">
            <x v="17"/>
          </reference>
        </references>
      </pivotArea>
    </format>
    <format dxfId="430">
      <pivotArea dataOnly="0" labelOnly="1" outline="0" fieldPosition="0">
        <references count="2">
          <reference field="0" count="1" selected="0">
            <x v="29"/>
          </reference>
          <reference field="1" count="1">
            <x v="18"/>
          </reference>
        </references>
      </pivotArea>
    </format>
    <format dxfId="429">
      <pivotArea dataOnly="0" labelOnly="1" outline="0" fieldPosition="0">
        <references count="2">
          <reference field="0" count="1" selected="0">
            <x v="30"/>
          </reference>
          <reference field="1" count="1">
            <x v="7"/>
          </reference>
        </references>
      </pivotArea>
    </format>
    <format dxfId="428">
      <pivotArea dataOnly="0" labelOnly="1" outline="0" fieldPosition="0">
        <references count="2">
          <reference field="0" count="1" selected="0">
            <x v="31"/>
          </reference>
          <reference field="1" count="1">
            <x v="20"/>
          </reference>
        </references>
      </pivotArea>
    </format>
    <format dxfId="427">
      <pivotArea dataOnly="0" labelOnly="1" outline="0" fieldPosition="0">
        <references count="2">
          <reference field="0" count="1" selected="0">
            <x v="32"/>
          </reference>
          <reference field="1" count="1">
            <x v="32"/>
          </reference>
        </references>
      </pivotArea>
    </format>
    <format dxfId="426">
      <pivotArea dataOnly="0" labelOnly="1" outline="0" fieldPosition="0">
        <references count="2">
          <reference field="0" count="1" selected="0">
            <x v="33"/>
          </reference>
          <reference field="1" count="1">
            <x v="21"/>
          </reference>
        </references>
      </pivotArea>
    </format>
    <format dxfId="425">
      <pivotArea dataOnly="0" labelOnly="1" outline="0" fieldPosition="0">
        <references count="2">
          <reference field="0" count="1" selected="0">
            <x v="34"/>
          </reference>
          <reference field="1" count="1">
            <x v="19"/>
          </reference>
        </references>
      </pivotArea>
    </format>
    <format dxfId="424">
      <pivotArea dataOnly="0" labelOnly="1" outline="0" fieldPosition="0">
        <references count="2">
          <reference field="0" count="1" selected="0">
            <x v="35"/>
          </reference>
          <reference field="1" count="1">
            <x v="33"/>
          </reference>
        </references>
      </pivotArea>
    </format>
    <format dxfId="423">
      <pivotArea dataOnly="0" labelOnly="1" outline="0" fieldPosition="0">
        <references count="2">
          <reference field="0" count="1" selected="0">
            <x v="36"/>
          </reference>
          <reference field="1" count="1">
            <x v="14"/>
          </reference>
        </references>
      </pivotArea>
    </format>
    <format dxfId="422">
      <pivotArea dataOnly="0" labelOnly="1" outline="0" fieldPosition="0">
        <references count="2">
          <reference field="0" count="1" selected="0">
            <x v="37"/>
          </reference>
          <reference field="1" count="1">
            <x v="27"/>
          </reference>
        </references>
      </pivotArea>
    </format>
    <format dxfId="421">
      <pivotArea dataOnly="0" labelOnly="1" outline="0" fieldPosition="0">
        <references count="2">
          <reference field="0" count="1" selected="0">
            <x v="38"/>
          </reference>
          <reference field="1" count="1">
            <x v="16"/>
          </reference>
        </references>
      </pivotArea>
    </format>
    <format dxfId="420">
      <pivotArea dataOnly="0" labelOnly="1" outline="0" fieldPosition="0">
        <references count="2">
          <reference field="0" count="1" selected="0">
            <x v="39"/>
          </reference>
          <reference field="1" count="1">
            <x v="6"/>
          </reference>
        </references>
      </pivotArea>
    </format>
    <format dxfId="419">
      <pivotArea type="all" dataOnly="0" outline="0" fieldPosition="0"/>
    </format>
    <format dxfId="418">
      <pivotArea dataOnly="0" labelOnly="1" outline="0" fieldPosition="0">
        <references count="1">
          <reference field="0" count="0"/>
        </references>
      </pivotArea>
    </format>
    <format dxfId="417">
      <pivotArea dataOnly="0" labelOnly="1" outline="0" fieldPosition="0">
        <references count="2">
          <reference field="0" count="1" selected="0">
            <x v="0"/>
          </reference>
          <reference field="1" count="1">
            <x v="0"/>
          </reference>
        </references>
      </pivotArea>
    </format>
    <format dxfId="416">
      <pivotArea dataOnly="0" labelOnly="1" outline="0" fieldPosition="0">
        <references count="2">
          <reference field="0" count="1" selected="0">
            <x v="1"/>
          </reference>
          <reference field="1" count="1">
            <x v="4"/>
          </reference>
        </references>
      </pivotArea>
    </format>
    <format dxfId="415">
      <pivotArea dataOnly="0" labelOnly="1" outline="0" fieldPosition="0">
        <references count="2">
          <reference field="0" count="1" selected="0">
            <x v="2"/>
          </reference>
          <reference field="1" count="1">
            <x v="29"/>
          </reference>
        </references>
      </pivotArea>
    </format>
    <format dxfId="414">
      <pivotArea dataOnly="0" labelOnly="1" outline="0" fieldPosition="0">
        <references count="2">
          <reference field="0" count="1" selected="0">
            <x v="3"/>
          </reference>
          <reference field="1" count="1">
            <x v="24"/>
          </reference>
        </references>
      </pivotArea>
    </format>
    <format dxfId="413">
      <pivotArea dataOnly="0" labelOnly="1" outline="0" fieldPosition="0">
        <references count="2">
          <reference field="0" count="1" selected="0">
            <x v="4"/>
          </reference>
          <reference field="1" count="1">
            <x v="15"/>
          </reference>
        </references>
      </pivotArea>
    </format>
    <format dxfId="412">
      <pivotArea dataOnly="0" labelOnly="1" outline="0" fieldPosition="0">
        <references count="2">
          <reference field="0" count="1" selected="0">
            <x v="5"/>
          </reference>
          <reference field="1" count="1">
            <x v="15"/>
          </reference>
        </references>
      </pivotArea>
    </format>
    <format dxfId="411">
      <pivotArea dataOnly="0" labelOnly="1" outline="0" fieldPosition="0">
        <references count="2">
          <reference field="0" count="1" selected="0">
            <x v="6"/>
          </reference>
          <reference field="1" count="1">
            <x v="12"/>
          </reference>
        </references>
      </pivotArea>
    </format>
    <format dxfId="410">
      <pivotArea dataOnly="0" labelOnly="1" outline="0" fieldPosition="0">
        <references count="2">
          <reference field="0" count="1" selected="0">
            <x v="7"/>
          </reference>
          <reference field="1" count="1">
            <x v="10"/>
          </reference>
        </references>
      </pivotArea>
    </format>
    <format dxfId="409">
      <pivotArea dataOnly="0" labelOnly="1" outline="0" fieldPosition="0">
        <references count="2">
          <reference field="0" count="1" selected="0">
            <x v="8"/>
          </reference>
          <reference field="1" count="1">
            <x v="9"/>
          </reference>
        </references>
      </pivotArea>
    </format>
    <format dxfId="408">
      <pivotArea dataOnly="0" labelOnly="1" outline="0" fieldPosition="0">
        <references count="2">
          <reference field="0" count="1" selected="0">
            <x v="9"/>
          </reference>
          <reference field="1" count="1">
            <x v="1"/>
          </reference>
        </references>
      </pivotArea>
    </format>
    <format dxfId="407">
      <pivotArea dataOnly="0" labelOnly="1" outline="0" fieldPosition="0">
        <references count="2">
          <reference field="0" count="1" selected="0">
            <x v="10"/>
          </reference>
          <reference field="1" count="1">
            <x v="1"/>
          </reference>
        </references>
      </pivotArea>
    </format>
    <format dxfId="406">
      <pivotArea dataOnly="0" labelOnly="1" outline="0" fieldPosition="0">
        <references count="2">
          <reference field="0" count="1" selected="0">
            <x v="11"/>
          </reference>
          <reference field="1" count="1">
            <x v="25"/>
          </reference>
        </references>
      </pivotArea>
    </format>
    <format dxfId="405">
      <pivotArea dataOnly="0" labelOnly="1" outline="0" fieldPosition="0">
        <references count="2">
          <reference field="0" count="1" selected="0">
            <x v="12"/>
          </reference>
          <reference field="1" count="1">
            <x v="3"/>
          </reference>
        </references>
      </pivotArea>
    </format>
    <format dxfId="404">
      <pivotArea dataOnly="0" labelOnly="1" outline="0" fieldPosition="0">
        <references count="2">
          <reference field="0" count="1" selected="0">
            <x v="13"/>
          </reference>
          <reference field="1" count="1">
            <x v="13"/>
          </reference>
        </references>
      </pivotArea>
    </format>
    <format dxfId="403">
      <pivotArea dataOnly="0" labelOnly="1" outline="0" fieldPosition="0">
        <references count="2">
          <reference field="0" count="1" selected="0">
            <x v="14"/>
          </reference>
          <reference field="1" count="1">
            <x v="8"/>
          </reference>
        </references>
      </pivotArea>
    </format>
    <format dxfId="402">
      <pivotArea dataOnly="0" labelOnly="1" outline="0" fieldPosition="0">
        <references count="2">
          <reference field="0" count="1" selected="0">
            <x v="15"/>
          </reference>
          <reference field="1" count="1">
            <x v="28"/>
          </reference>
        </references>
      </pivotArea>
    </format>
    <format dxfId="401">
      <pivotArea dataOnly="0" labelOnly="1" outline="0" fieldPosition="0">
        <references count="2">
          <reference field="0" count="1" selected="0">
            <x v="16"/>
          </reference>
          <reference field="1" count="1">
            <x v="11"/>
          </reference>
        </references>
      </pivotArea>
    </format>
    <format dxfId="400">
      <pivotArea dataOnly="0" labelOnly="1" outline="0" fieldPosition="0">
        <references count="2">
          <reference field="0" count="1" selected="0">
            <x v="17"/>
          </reference>
          <reference field="1" count="1">
            <x v="26"/>
          </reference>
        </references>
      </pivotArea>
    </format>
    <format dxfId="399">
      <pivotArea dataOnly="0" labelOnly="1" outline="0" fieldPosition="0">
        <references count="2">
          <reference field="0" count="1" selected="0">
            <x v="18"/>
          </reference>
          <reference field="1" count="1">
            <x v="31"/>
          </reference>
        </references>
      </pivotArea>
    </format>
    <format dxfId="398">
      <pivotArea dataOnly="0" labelOnly="1" outline="0" fieldPosition="0">
        <references count="2">
          <reference field="0" count="1" selected="0">
            <x v="19"/>
          </reference>
          <reference field="1" count="1">
            <x v="31"/>
          </reference>
        </references>
      </pivotArea>
    </format>
    <format dxfId="397">
      <pivotArea dataOnly="0" labelOnly="1" outline="0" fieldPosition="0">
        <references count="2">
          <reference field="0" count="1" selected="0">
            <x v="20"/>
          </reference>
          <reference field="1" count="1">
            <x v="2"/>
          </reference>
        </references>
      </pivotArea>
    </format>
    <format dxfId="396">
      <pivotArea dataOnly="0" labelOnly="1" outline="0" fieldPosition="0">
        <references count="2">
          <reference field="0" count="1" selected="0">
            <x v="21"/>
          </reference>
          <reference field="1" count="1">
            <x v="30"/>
          </reference>
        </references>
      </pivotArea>
    </format>
    <format dxfId="395">
      <pivotArea dataOnly="0" labelOnly="1" outline="0" fieldPosition="0">
        <references count="2">
          <reference field="0" count="1" selected="0">
            <x v="22"/>
          </reference>
          <reference field="1" count="1">
            <x v="22"/>
          </reference>
        </references>
      </pivotArea>
    </format>
    <format dxfId="394">
      <pivotArea dataOnly="0" labelOnly="1" outline="0" fieldPosition="0">
        <references count="2">
          <reference field="0" count="1" selected="0">
            <x v="23"/>
          </reference>
          <reference field="1" count="1">
            <x v="22"/>
          </reference>
        </references>
      </pivotArea>
    </format>
    <format dxfId="393">
      <pivotArea dataOnly="0" labelOnly="1" outline="0" fieldPosition="0">
        <references count="2">
          <reference field="0" count="1" selected="0">
            <x v="24"/>
          </reference>
          <reference field="1" count="1">
            <x v="22"/>
          </reference>
        </references>
      </pivotArea>
    </format>
    <format dxfId="392">
      <pivotArea dataOnly="0" labelOnly="1" outline="0" fieldPosition="0">
        <references count="2">
          <reference field="0" count="1" selected="0">
            <x v="25"/>
          </reference>
          <reference field="1" count="1">
            <x v="22"/>
          </reference>
        </references>
      </pivotArea>
    </format>
    <format dxfId="391">
      <pivotArea dataOnly="0" labelOnly="1" outline="0" fieldPosition="0">
        <references count="2">
          <reference field="0" count="1" selected="0">
            <x v="26"/>
          </reference>
          <reference field="1" count="1">
            <x v="23"/>
          </reference>
        </references>
      </pivotArea>
    </format>
    <format dxfId="390">
      <pivotArea dataOnly="0" labelOnly="1" outline="0" fieldPosition="0">
        <references count="2">
          <reference field="0" count="1" selected="0">
            <x v="27"/>
          </reference>
          <reference field="1" count="1">
            <x v="5"/>
          </reference>
        </references>
      </pivotArea>
    </format>
    <format dxfId="389">
      <pivotArea dataOnly="0" labelOnly="1" outline="0" fieldPosition="0">
        <references count="2">
          <reference field="0" count="1" selected="0">
            <x v="28"/>
          </reference>
          <reference field="1" count="1">
            <x v="17"/>
          </reference>
        </references>
      </pivotArea>
    </format>
    <format dxfId="388">
      <pivotArea dataOnly="0" labelOnly="1" outline="0" fieldPosition="0">
        <references count="2">
          <reference field="0" count="1" selected="0">
            <x v="29"/>
          </reference>
          <reference field="1" count="1">
            <x v="18"/>
          </reference>
        </references>
      </pivotArea>
    </format>
    <format dxfId="387">
      <pivotArea dataOnly="0" labelOnly="1" outline="0" fieldPosition="0">
        <references count="2">
          <reference field="0" count="1" selected="0">
            <x v="30"/>
          </reference>
          <reference field="1" count="1">
            <x v="7"/>
          </reference>
        </references>
      </pivotArea>
    </format>
    <format dxfId="386">
      <pivotArea dataOnly="0" labelOnly="1" outline="0" fieldPosition="0">
        <references count="2">
          <reference field="0" count="1" selected="0">
            <x v="31"/>
          </reference>
          <reference field="1" count="1">
            <x v="20"/>
          </reference>
        </references>
      </pivotArea>
    </format>
    <format dxfId="385">
      <pivotArea dataOnly="0" labelOnly="1" outline="0" fieldPosition="0">
        <references count="2">
          <reference field="0" count="1" selected="0">
            <x v="32"/>
          </reference>
          <reference field="1" count="1">
            <x v="32"/>
          </reference>
        </references>
      </pivotArea>
    </format>
    <format dxfId="384">
      <pivotArea dataOnly="0" labelOnly="1" outline="0" fieldPosition="0">
        <references count="2">
          <reference field="0" count="1" selected="0">
            <x v="33"/>
          </reference>
          <reference field="1" count="1">
            <x v="21"/>
          </reference>
        </references>
      </pivotArea>
    </format>
    <format dxfId="383">
      <pivotArea dataOnly="0" labelOnly="1" outline="0" fieldPosition="0">
        <references count="2">
          <reference field="0" count="1" selected="0">
            <x v="34"/>
          </reference>
          <reference field="1" count="1">
            <x v="19"/>
          </reference>
        </references>
      </pivotArea>
    </format>
    <format dxfId="382">
      <pivotArea dataOnly="0" labelOnly="1" outline="0" fieldPosition="0">
        <references count="2">
          <reference field="0" count="1" selected="0">
            <x v="35"/>
          </reference>
          <reference field="1" count="1">
            <x v="33"/>
          </reference>
        </references>
      </pivotArea>
    </format>
    <format dxfId="381">
      <pivotArea dataOnly="0" labelOnly="1" outline="0" fieldPosition="0">
        <references count="2">
          <reference field="0" count="1" selected="0">
            <x v="36"/>
          </reference>
          <reference field="1" count="1">
            <x v="14"/>
          </reference>
        </references>
      </pivotArea>
    </format>
    <format dxfId="380">
      <pivotArea dataOnly="0" labelOnly="1" outline="0" fieldPosition="0">
        <references count="2">
          <reference field="0" count="1" selected="0">
            <x v="37"/>
          </reference>
          <reference field="1" count="1">
            <x v="27"/>
          </reference>
        </references>
      </pivotArea>
    </format>
    <format dxfId="379">
      <pivotArea dataOnly="0" labelOnly="1" outline="0" fieldPosition="0">
        <references count="2">
          <reference field="0" count="1" selected="0">
            <x v="38"/>
          </reference>
          <reference field="1" count="1">
            <x v="16"/>
          </reference>
        </references>
      </pivotArea>
    </format>
    <format dxfId="378">
      <pivotArea dataOnly="0" labelOnly="1" outline="0" fieldPosition="0">
        <references count="2">
          <reference field="0" count="1" selected="0">
            <x v="39"/>
          </reference>
          <reference field="1" count="1">
            <x v="6"/>
          </reference>
        </references>
      </pivotArea>
    </format>
    <format dxfId="377">
      <pivotArea dataOnly="0" labelOnly="1" outline="0" fieldPosition="0">
        <references count="1">
          <reference field="0" count="1">
            <x v="1"/>
          </reference>
        </references>
      </pivotArea>
    </format>
    <format dxfId="376">
      <pivotArea dataOnly="0" labelOnly="1" outline="0" fieldPosition="0">
        <references count="1">
          <reference field="0" count="1">
            <x v="2"/>
          </reference>
        </references>
      </pivotArea>
    </format>
    <format dxfId="375">
      <pivotArea dataOnly="0" labelOnly="1" outline="0" fieldPosition="0">
        <references count="1">
          <reference field="0" count="1">
            <x v="3"/>
          </reference>
        </references>
      </pivotArea>
    </format>
    <format dxfId="374">
      <pivotArea dataOnly="0" labelOnly="1" outline="0" fieldPosition="0">
        <references count="1">
          <reference field="0" count="1">
            <x v="4"/>
          </reference>
        </references>
      </pivotArea>
    </format>
    <format dxfId="373">
      <pivotArea dataOnly="0" labelOnly="1" outline="0" fieldPosition="0">
        <references count="1">
          <reference field="0" count="1">
            <x v="5"/>
          </reference>
        </references>
      </pivotArea>
    </format>
    <format dxfId="372">
      <pivotArea dataOnly="0" labelOnly="1" outline="0" fieldPosition="0">
        <references count="1">
          <reference field="0" count="1">
            <x v="6"/>
          </reference>
        </references>
      </pivotArea>
    </format>
    <format dxfId="371">
      <pivotArea dataOnly="0" labelOnly="1" outline="0" fieldPosition="0">
        <references count="1">
          <reference field="0" count="1">
            <x v="7"/>
          </reference>
        </references>
      </pivotArea>
    </format>
    <format dxfId="370">
      <pivotArea dataOnly="0" labelOnly="1" outline="0" fieldPosition="0">
        <references count="1">
          <reference field="0" count="1">
            <x v="8"/>
          </reference>
        </references>
      </pivotArea>
    </format>
    <format dxfId="369">
      <pivotArea dataOnly="0" labelOnly="1" outline="0" fieldPosition="0">
        <references count="1">
          <reference field="0" count="1">
            <x v="9"/>
          </reference>
        </references>
      </pivotArea>
    </format>
    <format dxfId="368">
      <pivotArea dataOnly="0" labelOnly="1" outline="0" fieldPosition="0">
        <references count="1">
          <reference field="0" count="1">
            <x v="10"/>
          </reference>
        </references>
      </pivotArea>
    </format>
    <format dxfId="367">
      <pivotArea dataOnly="0" labelOnly="1" outline="0" fieldPosition="0">
        <references count="1">
          <reference field="0" count="1">
            <x v="11"/>
          </reference>
        </references>
      </pivotArea>
    </format>
    <format dxfId="366">
      <pivotArea dataOnly="0" labelOnly="1" outline="0" fieldPosition="0">
        <references count="1">
          <reference field="0" count="1">
            <x v="12"/>
          </reference>
        </references>
      </pivotArea>
    </format>
    <format dxfId="365">
      <pivotArea dataOnly="0" labelOnly="1" outline="0" fieldPosition="0">
        <references count="1">
          <reference field="0" count="1">
            <x v="27"/>
          </reference>
        </references>
      </pivotArea>
    </format>
    <format dxfId="364">
      <pivotArea dataOnly="0" labelOnly="1" outline="0" fieldPosition="0">
        <references count="1">
          <reference field="0" count="1">
            <x v="29"/>
          </reference>
        </references>
      </pivotArea>
    </format>
    <format dxfId="363">
      <pivotArea dataOnly="0" labelOnly="1" outline="0" fieldPosition="0">
        <references count="1">
          <reference field="0" count="1">
            <x v="30"/>
          </reference>
        </references>
      </pivotArea>
    </format>
    <format dxfId="362">
      <pivotArea dataOnly="0" labelOnly="1" outline="0" fieldPosition="0">
        <references count="1">
          <reference field="0" count="1">
            <x v="32"/>
          </reference>
        </references>
      </pivotArea>
    </format>
    <format dxfId="361">
      <pivotArea dataOnly="0" labelOnly="1" outline="0" fieldPosition="0">
        <references count="1">
          <reference field="0" count="1">
            <x v="35"/>
          </reference>
        </references>
      </pivotArea>
    </format>
    <format dxfId="360">
      <pivotArea dataOnly="0" labelOnly="1" outline="0" fieldPosition="0">
        <references count="1">
          <reference field="0" count="1">
            <x v="37"/>
          </reference>
        </references>
      </pivotArea>
    </format>
    <format dxfId="359">
      <pivotArea dataOnly="0" labelOnly="1" outline="0" fieldPosition="0">
        <references count="1">
          <reference field="0" count="1">
            <x v="39"/>
          </reference>
        </references>
      </pivotArea>
    </format>
    <format dxfId="358">
      <pivotArea dataOnly="0" labelOnly="1" outline="0" fieldPosition="0">
        <references count="2">
          <reference field="0" count="1" selected="0">
            <x v="40"/>
          </reference>
          <reference field="1" count="1">
            <x v="34"/>
          </reference>
        </references>
      </pivotArea>
    </format>
    <format dxfId="357">
      <pivotArea dataOnly="0" labelOnly="1" outline="0" fieldPosition="0">
        <references count="2">
          <reference field="0" count="1" selected="0">
            <x v="41"/>
          </reference>
          <reference field="1" count="1">
            <x v="35"/>
          </reference>
        </references>
      </pivotArea>
    </format>
    <format dxfId="356">
      <pivotArea dataOnly="0" labelOnly="1" outline="0" fieldPosition="0">
        <references count="2">
          <reference field="0" count="1" selected="0">
            <x v="42"/>
          </reference>
          <reference field="1" count="1">
            <x v="36"/>
          </reference>
        </references>
      </pivotArea>
    </format>
    <format dxfId="355">
      <pivotArea dataOnly="0" labelOnly="1" outline="0" fieldPosition="0">
        <references count="2">
          <reference field="0" count="1" selected="0">
            <x v="43"/>
          </reference>
          <reference field="1" count="1">
            <x v="37"/>
          </reference>
        </references>
      </pivotArea>
    </format>
    <format dxfId="354">
      <pivotArea dataOnly="0" labelOnly="1" outline="0" fieldPosition="0">
        <references count="2">
          <reference field="0" count="1" selected="0">
            <x v="44"/>
          </reference>
          <reference field="1" count="1">
            <x v="38"/>
          </reference>
        </references>
      </pivotArea>
    </format>
    <format dxfId="353">
      <pivotArea dataOnly="0" labelOnly="1" outline="0" fieldPosition="0">
        <references count="2">
          <reference field="0" count="1" selected="0">
            <x v="45"/>
          </reference>
          <reference field="1" count="1">
            <x v="39"/>
          </reference>
        </references>
      </pivotArea>
    </format>
    <format dxfId="352">
      <pivotArea dataOnly="0" labelOnly="1" outline="0" fieldPosition="0">
        <references count="2">
          <reference field="0" count="1" selected="0">
            <x v="46"/>
          </reference>
          <reference field="1" count="1">
            <x v="40"/>
          </reference>
        </references>
      </pivotArea>
    </format>
    <format dxfId="351">
      <pivotArea dataOnly="0" labelOnly="1" outline="0" fieldPosition="0">
        <references count="2">
          <reference field="0" count="1" selected="0">
            <x v="47"/>
          </reference>
          <reference field="1" count="1">
            <x v="41"/>
          </reference>
        </references>
      </pivotArea>
    </format>
    <format dxfId="350">
      <pivotArea dataOnly="0" labelOnly="1" outline="0" fieldPosition="0">
        <references count="2">
          <reference field="0" count="1" selected="0">
            <x v="48"/>
          </reference>
          <reference field="1" count="1">
            <x v="42"/>
          </reference>
        </references>
      </pivotArea>
    </format>
    <format dxfId="349">
      <pivotArea dataOnly="0" labelOnly="1" outline="0" fieldPosition="0">
        <references count="2">
          <reference field="0" count="1" selected="0">
            <x v="49"/>
          </reference>
          <reference field="1" count="1">
            <x v="43"/>
          </reference>
        </references>
      </pivotArea>
    </format>
    <format dxfId="348">
      <pivotArea dataOnly="0" labelOnly="1" outline="0" fieldPosition="0">
        <references count="2">
          <reference field="0" count="1" selected="0">
            <x v="50"/>
          </reference>
          <reference field="1" count="1">
            <x v="44"/>
          </reference>
        </references>
      </pivotArea>
    </format>
    <format dxfId="347">
      <pivotArea dataOnly="0" labelOnly="1" outline="0" fieldPosition="0">
        <references count="2">
          <reference field="0" count="1" selected="0">
            <x v="51"/>
          </reference>
          <reference field="1" count="1">
            <x v="45"/>
          </reference>
        </references>
      </pivotArea>
    </format>
    <format dxfId="346">
      <pivotArea dataOnly="0" labelOnly="1" outline="0" fieldPosition="0">
        <references count="2">
          <reference field="0" count="1" selected="0">
            <x v="52"/>
          </reference>
          <reference field="1" count="1">
            <x v="46"/>
          </reference>
        </references>
      </pivotArea>
    </format>
    <format dxfId="345">
      <pivotArea dataOnly="0" labelOnly="1" outline="0" fieldPosition="0">
        <references count="2">
          <reference field="0" count="1" selected="0">
            <x v="53"/>
          </reference>
          <reference field="1" count="1">
            <x v="47"/>
          </reference>
        </references>
      </pivotArea>
    </format>
    <format dxfId="344">
      <pivotArea dataOnly="0" labelOnly="1" outline="0" fieldPosition="0">
        <references count="2">
          <reference field="0" count="1" selected="0">
            <x v="54"/>
          </reference>
          <reference field="1" count="1">
            <x v="48"/>
          </reference>
        </references>
      </pivotArea>
    </format>
    <format dxfId="343">
      <pivotArea dataOnly="0" labelOnly="1" outline="0" fieldPosition="0">
        <references count="2">
          <reference field="0" count="1" selected="0">
            <x v="55"/>
          </reference>
          <reference field="1" count="1">
            <x v="49"/>
          </reference>
        </references>
      </pivotArea>
    </format>
    <format dxfId="342">
      <pivotArea dataOnly="0" labelOnly="1" outline="0" fieldPosition="0">
        <references count="2">
          <reference field="0" count="1" selected="0">
            <x v="56"/>
          </reference>
          <reference field="1" count="1">
            <x v="50"/>
          </reference>
        </references>
      </pivotArea>
    </format>
    <format dxfId="341">
      <pivotArea dataOnly="0" labelOnly="1" outline="0" fieldPosition="0">
        <references count="2">
          <reference field="0" count="1" selected="0">
            <x v="57"/>
          </reference>
          <reference field="1" count="1">
            <x v="51"/>
          </reference>
        </references>
      </pivotArea>
    </format>
    <format dxfId="340">
      <pivotArea dataOnly="0" labelOnly="1" outline="0" fieldPosition="0">
        <references count="2">
          <reference field="0" count="1" selected="0">
            <x v="58"/>
          </reference>
          <reference field="1" count="1">
            <x v="52"/>
          </reference>
        </references>
      </pivotArea>
    </format>
    <format dxfId="339">
      <pivotArea dataOnly="0" labelOnly="1" outline="0" fieldPosition="0">
        <references count="2">
          <reference field="0" count="1" selected="0">
            <x v="59"/>
          </reference>
          <reference field="1" count="1">
            <x v="53"/>
          </reference>
        </references>
      </pivotArea>
    </format>
    <format dxfId="338">
      <pivotArea dataOnly="0" labelOnly="1" outline="0" fieldPosition="0">
        <references count="2">
          <reference field="0" count="1" selected="0">
            <x v="60"/>
          </reference>
          <reference field="1" count="1">
            <x v="54"/>
          </reference>
        </references>
      </pivotArea>
    </format>
    <format dxfId="337">
      <pivotArea dataOnly="0" labelOnly="1" outline="0" fieldPosition="0">
        <references count="2">
          <reference field="0" count="1" selected="0">
            <x v="61"/>
          </reference>
          <reference field="1" count="1">
            <x v="55"/>
          </reference>
        </references>
      </pivotArea>
    </format>
    <format dxfId="336">
      <pivotArea dataOnly="0" labelOnly="1" outline="0" fieldPosition="0">
        <references count="2">
          <reference field="0" count="1" selected="0">
            <x v="62"/>
          </reference>
          <reference field="1" count="1">
            <x v="56"/>
          </reference>
        </references>
      </pivotArea>
    </format>
    <format dxfId="335">
      <pivotArea dataOnly="0" labelOnly="1" outline="0" fieldPosition="0">
        <references count="2">
          <reference field="0" count="1" selected="0">
            <x v="63"/>
          </reference>
          <reference field="1" count="1">
            <x v="57"/>
          </reference>
        </references>
      </pivotArea>
    </format>
    <format dxfId="334">
      <pivotArea dataOnly="0" labelOnly="1" outline="0" fieldPosition="0">
        <references count="2">
          <reference field="0" count="1" selected="0">
            <x v="64"/>
          </reference>
          <reference field="1" count="1">
            <x v="58"/>
          </reference>
        </references>
      </pivotArea>
    </format>
    <format dxfId="333">
      <pivotArea dataOnly="0" labelOnly="1" outline="0" fieldPosition="0">
        <references count="2">
          <reference field="0" count="1" selected="0">
            <x v="65"/>
          </reference>
          <reference field="1" count="1">
            <x v="59"/>
          </reference>
        </references>
      </pivotArea>
    </format>
    <format dxfId="332">
      <pivotArea dataOnly="0" labelOnly="1" outline="0" fieldPosition="0">
        <references count="2">
          <reference field="0" count="1" selected="0">
            <x v="66"/>
          </reference>
          <reference field="1" count="1">
            <x v="59"/>
          </reference>
        </references>
      </pivotArea>
    </format>
    <format dxfId="331">
      <pivotArea dataOnly="0" labelOnly="1" outline="0" fieldPosition="0">
        <references count="2">
          <reference field="0" count="1" selected="0">
            <x v="67"/>
          </reference>
          <reference field="1" count="1">
            <x v="60"/>
          </reference>
        </references>
      </pivotArea>
    </format>
    <format dxfId="330">
      <pivotArea dataOnly="0" labelOnly="1" outline="0" fieldPosition="0">
        <references count="2">
          <reference field="0" count="1" selected="0">
            <x v="68"/>
          </reference>
          <reference field="1" count="1">
            <x v="61"/>
          </reference>
        </references>
      </pivotArea>
    </format>
    <format dxfId="329">
      <pivotArea dataOnly="0" labelOnly="1" outline="0" fieldPosition="0">
        <references count="2">
          <reference field="0" count="1" selected="0">
            <x v="69"/>
          </reference>
          <reference field="1" count="1">
            <x v="62"/>
          </reference>
        </references>
      </pivotArea>
    </format>
    <format dxfId="328">
      <pivotArea dataOnly="0" labelOnly="1" outline="0" fieldPosition="0">
        <references count="2">
          <reference field="0" count="1" selected="0">
            <x v="70"/>
          </reference>
          <reference field="1" count="1">
            <x v="62"/>
          </reference>
        </references>
      </pivotArea>
    </format>
    <format dxfId="327">
      <pivotArea dataOnly="0" labelOnly="1" outline="0" fieldPosition="0">
        <references count="2">
          <reference field="0" count="1" selected="0">
            <x v="71"/>
          </reference>
          <reference field="1" count="1">
            <x v="63"/>
          </reference>
        </references>
      </pivotArea>
    </format>
    <format dxfId="326">
      <pivotArea dataOnly="0" labelOnly="1" outline="0" fieldPosition="0">
        <references count="2">
          <reference field="0" count="1" selected="0">
            <x v="72"/>
          </reference>
          <reference field="1" count="1">
            <x v="64"/>
          </reference>
        </references>
      </pivotArea>
    </format>
    <format dxfId="325">
      <pivotArea dataOnly="0" labelOnly="1" outline="0" fieldPosition="0">
        <references count="2">
          <reference field="0" count="1" selected="0">
            <x v="73"/>
          </reference>
          <reference field="1" count="1">
            <x v="65"/>
          </reference>
        </references>
      </pivotArea>
    </format>
    <format dxfId="324">
      <pivotArea dataOnly="0" labelOnly="1" outline="0" fieldPosition="0">
        <references count="2">
          <reference field="0" count="1" selected="0">
            <x v="74"/>
          </reference>
          <reference field="1" count="1">
            <x v="66"/>
          </reference>
        </references>
      </pivotArea>
    </format>
    <format dxfId="323">
      <pivotArea dataOnly="0" labelOnly="1" outline="0" fieldPosition="0">
        <references count="2">
          <reference field="0" count="1" selected="0">
            <x v="75"/>
          </reference>
          <reference field="1" count="1">
            <x v="67"/>
          </reference>
        </references>
      </pivotArea>
    </format>
    <format dxfId="322">
      <pivotArea dataOnly="0" labelOnly="1" outline="0" fieldPosition="0">
        <references count="2">
          <reference field="0" count="1" selected="0">
            <x v="76"/>
          </reference>
          <reference field="1" count="1">
            <x v="68"/>
          </reference>
        </references>
      </pivotArea>
    </format>
    <format dxfId="321">
      <pivotArea dataOnly="0" labelOnly="1" outline="0" fieldPosition="0">
        <references count="2">
          <reference field="0" count="1" selected="0">
            <x v="77"/>
          </reference>
          <reference field="1" count="1">
            <x v="69"/>
          </reference>
        </references>
      </pivotArea>
    </format>
    <format dxfId="320">
      <pivotArea dataOnly="0" labelOnly="1" outline="0" fieldPosition="0">
        <references count="2">
          <reference field="0" count="1" selected="0">
            <x v="78"/>
          </reference>
          <reference field="1" count="1">
            <x v="70"/>
          </reference>
        </references>
      </pivotArea>
    </format>
    <format dxfId="319">
      <pivotArea dataOnly="0" labelOnly="1" outline="0" fieldPosition="0">
        <references count="2">
          <reference field="0" count="1" selected="0">
            <x v="79"/>
          </reference>
          <reference field="1" count="1">
            <x v="71"/>
          </reference>
        </references>
      </pivotArea>
    </format>
    <format dxfId="318">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7">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6">
      <pivotArea dataOnly="0" labelOnly="1" outline="0" fieldPosition="0">
        <references count="1">
          <reference field="0" count="40">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315">
      <pivotArea dataOnly="0" labelOnly="1" outline="0" fieldPosition="0">
        <references count="2">
          <reference field="0" count="1" selected="0">
            <x v="1"/>
          </reference>
          <reference field="1" count="1">
            <x v="4"/>
          </reference>
        </references>
      </pivotArea>
    </format>
    <format dxfId="314">
      <pivotArea dataOnly="0" labelOnly="1" outline="0" fieldPosition="0">
        <references count="2">
          <reference field="0" count="1" selected="0">
            <x v="2"/>
          </reference>
          <reference field="1" count="1">
            <x v="29"/>
          </reference>
        </references>
      </pivotArea>
    </format>
    <format dxfId="313">
      <pivotArea dataOnly="0" labelOnly="1" outline="0" fieldPosition="0">
        <references count="2">
          <reference field="0" count="1" selected="0">
            <x v="3"/>
          </reference>
          <reference field="1" count="1">
            <x v="24"/>
          </reference>
        </references>
      </pivotArea>
    </format>
    <format dxfId="312">
      <pivotArea dataOnly="0" labelOnly="1" outline="0" fieldPosition="0">
        <references count="2">
          <reference field="0" count="1" selected="0">
            <x v="4"/>
          </reference>
          <reference field="1" count="1">
            <x v="15"/>
          </reference>
        </references>
      </pivotArea>
    </format>
    <format dxfId="311">
      <pivotArea dataOnly="0" labelOnly="1" outline="0" fieldPosition="0">
        <references count="2">
          <reference field="0" count="1" selected="0">
            <x v="5"/>
          </reference>
          <reference field="1" count="1">
            <x v="15"/>
          </reference>
        </references>
      </pivotArea>
    </format>
    <format dxfId="310">
      <pivotArea dataOnly="0" labelOnly="1" outline="0" fieldPosition="0">
        <references count="2">
          <reference field="0" count="1" selected="0">
            <x v="6"/>
          </reference>
          <reference field="1" count="1">
            <x v="12"/>
          </reference>
        </references>
      </pivotArea>
    </format>
    <format dxfId="309">
      <pivotArea dataOnly="0" labelOnly="1" outline="0" fieldPosition="0">
        <references count="2">
          <reference field="0" count="1" selected="0">
            <x v="7"/>
          </reference>
          <reference field="1" count="1">
            <x v="10"/>
          </reference>
        </references>
      </pivotArea>
    </format>
    <format dxfId="308">
      <pivotArea dataOnly="0" labelOnly="1" outline="0" fieldPosition="0">
        <references count="2">
          <reference field="0" count="1" selected="0">
            <x v="8"/>
          </reference>
          <reference field="1" count="1">
            <x v="9"/>
          </reference>
        </references>
      </pivotArea>
    </format>
    <format dxfId="307">
      <pivotArea dataOnly="0" labelOnly="1" outline="0" fieldPosition="0">
        <references count="2">
          <reference field="0" count="1" selected="0">
            <x v="9"/>
          </reference>
          <reference field="1" count="1">
            <x v="1"/>
          </reference>
        </references>
      </pivotArea>
    </format>
    <format dxfId="306">
      <pivotArea dataOnly="0" labelOnly="1" outline="0" fieldPosition="0">
        <references count="2">
          <reference field="0" count="1" selected="0">
            <x v="10"/>
          </reference>
          <reference field="1" count="1">
            <x v="1"/>
          </reference>
        </references>
      </pivotArea>
    </format>
    <format dxfId="305">
      <pivotArea dataOnly="0" labelOnly="1" outline="0" fieldPosition="0">
        <references count="2">
          <reference field="0" count="1" selected="0">
            <x v="11"/>
          </reference>
          <reference field="1" count="1">
            <x v="25"/>
          </reference>
        </references>
      </pivotArea>
    </format>
    <format dxfId="304">
      <pivotArea dataOnly="0" labelOnly="1" outline="0" fieldPosition="0">
        <references count="2">
          <reference field="0" count="1" selected="0">
            <x v="12"/>
          </reference>
          <reference field="1" count="1">
            <x v="3"/>
          </reference>
        </references>
      </pivotArea>
    </format>
    <format dxfId="303">
      <pivotArea dataOnly="0" labelOnly="1" outline="0" fieldPosition="0">
        <references count="2">
          <reference field="0" count="1" selected="0">
            <x v="13"/>
          </reference>
          <reference field="1" count="1">
            <x v="13"/>
          </reference>
        </references>
      </pivotArea>
    </format>
    <format dxfId="302">
      <pivotArea dataOnly="0" labelOnly="1" outline="0" fieldPosition="0">
        <references count="2">
          <reference field="0" count="1" selected="0">
            <x v="14"/>
          </reference>
          <reference field="1" count="1">
            <x v="8"/>
          </reference>
        </references>
      </pivotArea>
    </format>
    <format dxfId="301">
      <pivotArea dataOnly="0" labelOnly="1" outline="0" fieldPosition="0">
        <references count="2">
          <reference field="0" count="1" selected="0">
            <x v="15"/>
          </reference>
          <reference field="1" count="1">
            <x v="28"/>
          </reference>
        </references>
      </pivotArea>
    </format>
    <format dxfId="300">
      <pivotArea dataOnly="0" labelOnly="1" outline="0" fieldPosition="0">
        <references count="2">
          <reference field="0" count="1" selected="0">
            <x v="16"/>
          </reference>
          <reference field="1" count="1">
            <x v="11"/>
          </reference>
        </references>
      </pivotArea>
    </format>
    <format dxfId="299">
      <pivotArea dataOnly="0" labelOnly="1" outline="0" fieldPosition="0">
        <references count="2">
          <reference field="0" count="1" selected="0">
            <x v="17"/>
          </reference>
          <reference field="1" count="1">
            <x v="26"/>
          </reference>
        </references>
      </pivotArea>
    </format>
    <format dxfId="298">
      <pivotArea dataOnly="0" labelOnly="1" outline="0" fieldPosition="0">
        <references count="2">
          <reference field="0" count="1" selected="0">
            <x v="18"/>
          </reference>
          <reference field="1" count="1">
            <x v="31"/>
          </reference>
        </references>
      </pivotArea>
    </format>
    <format dxfId="297">
      <pivotArea dataOnly="0" labelOnly="1" outline="0" fieldPosition="0">
        <references count="2">
          <reference field="0" count="1" selected="0">
            <x v="19"/>
          </reference>
          <reference field="1" count="1">
            <x v="31"/>
          </reference>
        </references>
      </pivotArea>
    </format>
    <format dxfId="296">
      <pivotArea dataOnly="0" labelOnly="1" outline="0" fieldPosition="0">
        <references count="2">
          <reference field="0" count="1" selected="0">
            <x v="20"/>
          </reference>
          <reference field="1" count="1">
            <x v="2"/>
          </reference>
        </references>
      </pivotArea>
    </format>
    <format dxfId="295">
      <pivotArea dataOnly="0" labelOnly="1" outline="0" fieldPosition="0">
        <references count="2">
          <reference field="0" count="1" selected="0">
            <x v="21"/>
          </reference>
          <reference field="1" count="1">
            <x v="30"/>
          </reference>
        </references>
      </pivotArea>
    </format>
    <format dxfId="294">
      <pivotArea dataOnly="0" labelOnly="1" outline="0" fieldPosition="0">
        <references count="2">
          <reference field="0" count="1" selected="0">
            <x v="22"/>
          </reference>
          <reference field="1" count="1">
            <x v="22"/>
          </reference>
        </references>
      </pivotArea>
    </format>
    <format dxfId="293">
      <pivotArea dataOnly="0" labelOnly="1" outline="0" fieldPosition="0">
        <references count="2">
          <reference field="0" count="1" selected="0">
            <x v="23"/>
          </reference>
          <reference field="1" count="1">
            <x v="22"/>
          </reference>
        </references>
      </pivotArea>
    </format>
    <format dxfId="292">
      <pivotArea dataOnly="0" labelOnly="1" outline="0" fieldPosition="0">
        <references count="2">
          <reference field="0" count="1" selected="0">
            <x v="24"/>
          </reference>
          <reference field="1" count="1">
            <x v="22"/>
          </reference>
        </references>
      </pivotArea>
    </format>
    <format dxfId="291">
      <pivotArea dataOnly="0" labelOnly="1" outline="0" fieldPosition="0">
        <references count="2">
          <reference field="0" count="1" selected="0">
            <x v="25"/>
          </reference>
          <reference field="1" count="1">
            <x v="22"/>
          </reference>
        </references>
      </pivotArea>
    </format>
    <format dxfId="290">
      <pivotArea dataOnly="0" labelOnly="1" outline="0" fieldPosition="0">
        <references count="2">
          <reference field="0" count="1" selected="0">
            <x v="26"/>
          </reference>
          <reference field="1" count="1">
            <x v="23"/>
          </reference>
        </references>
      </pivotArea>
    </format>
    <format dxfId="289">
      <pivotArea dataOnly="0" labelOnly="1" outline="0" fieldPosition="0">
        <references count="2">
          <reference field="0" count="1" selected="0">
            <x v="27"/>
          </reference>
          <reference field="1" count="1">
            <x v="5"/>
          </reference>
        </references>
      </pivotArea>
    </format>
    <format dxfId="288">
      <pivotArea dataOnly="0" labelOnly="1" outline="0" fieldPosition="0">
        <references count="2">
          <reference field="0" count="1" selected="0">
            <x v="28"/>
          </reference>
          <reference field="1" count="1">
            <x v="17"/>
          </reference>
        </references>
      </pivotArea>
    </format>
    <format dxfId="287">
      <pivotArea dataOnly="0" labelOnly="1" outline="0" fieldPosition="0">
        <references count="2">
          <reference field="0" count="1" selected="0">
            <x v="29"/>
          </reference>
          <reference field="1" count="1">
            <x v="18"/>
          </reference>
        </references>
      </pivotArea>
    </format>
    <format dxfId="286">
      <pivotArea dataOnly="0" labelOnly="1" outline="0" fieldPosition="0">
        <references count="2">
          <reference field="0" count="1" selected="0">
            <x v="30"/>
          </reference>
          <reference field="1" count="1">
            <x v="7"/>
          </reference>
        </references>
      </pivotArea>
    </format>
    <format dxfId="285">
      <pivotArea dataOnly="0" labelOnly="1" outline="0" fieldPosition="0">
        <references count="2">
          <reference field="0" count="1" selected="0">
            <x v="31"/>
          </reference>
          <reference field="1" count="1">
            <x v="20"/>
          </reference>
        </references>
      </pivotArea>
    </format>
    <format dxfId="284">
      <pivotArea dataOnly="0" labelOnly="1" outline="0" fieldPosition="0">
        <references count="2">
          <reference field="0" count="1" selected="0">
            <x v="32"/>
          </reference>
          <reference field="1" count="1">
            <x v="32"/>
          </reference>
        </references>
      </pivotArea>
    </format>
    <format dxfId="283">
      <pivotArea dataOnly="0" labelOnly="1" outline="0" fieldPosition="0">
        <references count="2">
          <reference field="0" count="1" selected="0">
            <x v="33"/>
          </reference>
          <reference field="1" count="1">
            <x v="21"/>
          </reference>
        </references>
      </pivotArea>
    </format>
    <format dxfId="282">
      <pivotArea dataOnly="0" labelOnly="1" outline="0" fieldPosition="0">
        <references count="2">
          <reference field="0" count="1" selected="0">
            <x v="34"/>
          </reference>
          <reference field="1" count="1">
            <x v="19"/>
          </reference>
        </references>
      </pivotArea>
    </format>
    <format dxfId="281">
      <pivotArea dataOnly="0" labelOnly="1" outline="0" fieldPosition="0">
        <references count="2">
          <reference field="0" count="1" selected="0">
            <x v="35"/>
          </reference>
          <reference field="1" count="1">
            <x v="33"/>
          </reference>
        </references>
      </pivotArea>
    </format>
    <format dxfId="280">
      <pivotArea dataOnly="0" labelOnly="1" outline="0" fieldPosition="0">
        <references count="2">
          <reference field="0" count="1" selected="0">
            <x v="36"/>
          </reference>
          <reference field="1" count="1">
            <x v="14"/>
          </reference>
        </references>
      </pivotArea>
    </format>
    <format dxfId="279">
      <pivotArea dataOnly="0" labelOnly="1" outline="0" fieldPosition="0">
        <references count="2">
          <reference field="0" count="1" selected="0">
            <x v="37"/>
          </reference>
          <reference field="1" count="1">
            <x v="27"/>
          </reference>
        </references>
      </pivotArea>
    </format>
    <format dxfId="278">
      <pivotArea dataOnly="0" labelOnly="1" outline="0" fieldPosition="0">
        <references count="2">
          <reference field="0" count="1" selected="0">
            <x v="38"/>
          </reference>
          <reference field="1" count="1">
            <x v="16"/>
          </reference>
        </references>
      </pivotArea>
    </format>
    <format dxfId="277">
      <pivotArea dataOnly="0" labelOnly="1" outline="0" fieldPosition="0">
        <references count="2">
          <reference field="0" count="1" selected="0">
            <x v="39"/>
          </reference>
          <reference field="1" count="1">
            <x v="6"/>
          </reference>
        </references>
      </pivotArea>
    </format>
    <format dxfId="276">
      <pivotArea dataOnly="0" labelOnly="1" outline="0" fieldPosition="0">
        <references count="2">
          <reference field="0" count="1" selected="0">
            <x v="40"/>
          </reference>
          <reference field="1" count="1">
            <x v="34"/>
          </reference>
        </references>
      </pivotArea>
    </format>
    <format dxfId="275">
      <pivotArea dataOnly="0" labelOnly="1" outline="0" fieldPosition="0">
        <references count="2">
          <reference field="0" count="1" selected="0">
            <x v="41"/>
          </reference>
          <reference field="1" count="1">
            <x v="35"/>
          </reference>
        </references>
      </pivotArea>
    </format>
    <format dxfId="274">
      <pivotArea dataOnly="0" labelOnly="1" outline="0" fieldPosition="0">
        <references count="2">
          <reference field="0" count="1" selected="0">
            <x v="42"/>
          </reference>
          <reference field="1" count="1">
            <x v="36"/>
          </reference>
        </references>
      </pivotArea>
    </format>
    <format dxfId="273">
      <pivotArea dataOnly="0" labelOnly="1" outline="0" fieldPosition="0">
        <references count="2">
          <reference field="0" count="1" selected="0">
            <x v="43"/>
          </reference>
          <reference field="1" count="1">
            <x v="37"/>
          </reference>
        </references>
      </pivotArea>
    </format>
    <format dxfId="272">
      <pivotArea dataOnly="0" labelOnly="1" outline="0" fieldPosition="0">
        <references count="2">
          <reference field="0" count="1" selected="0">
            <x v="44"/>
          </reference>
          <reference field="1" count="1">
            <x v="38"/>
          </reference>
        </references>
      </pivotArea>
    </format>
    <format dxfId="271">
      <pivotArea dataOnly="0" labelOnly="1" outline="0" fieldPosition="0">
        <references count="2">
          <reference field="0" count="1" selected="0">
            <x v="45"/>
          </reference>
          <reference field="1" count="1">
            <x v="39"/>
          </reference>
        </references>
      </pivotArea>
    </format>
    <format dxfId="270">
      <pivotArea dataOnly="0" labelOnly="1" outline="0" fieldPosition="0">
        <references count="2">
          <reference field="0" count="1" selected="0">
            <x v="46"/>
          </reference>
          <reference field="1" count="1">
            <x v="40"/>
          </reference>
        </references>
      </pivotArea>
    </format>
    <format dxfId="269">
      <pivotArea dataOnly="0" labelOnly="1" outline="0" fieldPosition="0">
        <references count="2">
          <reference field="0" count="1" selected="0">
            <x v="47"/>
          </reference>
          <reference field="1" count="1">
            <x v="41"/>
          </reference>
        </references>
      </pivotArea>
    </format>
    <format dxfId="268">
      <pivotArea dataOnly="0" labelOnly="1" outline="0" fieldPosition="0">
        <references count="2">
          <reference field="0" count="1" selected="0">
            <x v="48"/>
          </reference>
          <reference field="1" count="1">
            <x v="42"/>
          </reference>
        </references>
      </pivotArea>
    </format>
    <format dxfId="267">
      <pivotArea dataOnly="0" labelOnly="1" outline="0" fieldPosition="0">
        <references count="2">
          <reference field="0" count="1" selected="0">
            <x v="49"/>
          </reference>
          <reference field="1" count="1">
            <x v="43"/>
          </reference>
        </references>
      </pivotArea>
    </format>
    <format dxfId="266">
      <pivotArea dataOnly="0" labelOnly="1" outline="0" fieldPosition="0">
        <references count="2">
          <reference field="0" count="1" selected="0">
            <x v="50"/>
          </reference>
          <reference field="1" count="1">
            <x v="44"/>
          </reference>
        </references>
      </pivotArea>
    </format>
    <format dxfId="265">
      <pivotArea dataOnly="0" labelOnly="1" outline="0" fieldPosition="0">
        <references count="2">
          <reference field="0" count="1" selected="0">
            <x v="51"/>
          </reference>
          <reference field="1" count="1">
            <x v="45"/>
          </reference>
        </references>
      </pivotArea>
    </format>
    <format dxfId="264">
      <pivotArea dataOnly="0" labelOnly="1" outline="0" fieldPosition="0">
        <references count="2">
          <reference field="0" count="1" selected="0">
            <x v="52"/>
          </reference>
          <reference field="1" count="1">
            <x v="46"/>
          </reference>
        </references>
      </pivotArea>
    </format>
    <format dxfId="263">
      <pivotArea dataOnly="0" labelOnly="1" outline="0" fieldPosition="0">
        <references count="2">
          <reference field="0" count="1" selected="0">
            <x v="53"/>
          </reference>
          <reference field="1" count="1">
            <x v="47"/>
          </reference>
        </references>
      </pivotArea>
    </format>
    <format dxfId="262">
      <pivotArea dataOnly="0" labelOnly="1" outline="0" fieldPosition="0">
        <references count="2">
          <reference field="0" count="1" selected="0">
            <x v="54"/>
          </reference>
          <reference field="1" count="1">
            <x v="48"/>
          </reference>
        </references>
      </pivotArea>
    </format>
    <format dxfId="261">
      <pivotArea dataOnly="0" labelOnly="1" outline="0" fieldPosition="0">
        <references count="2">
          <reference field="0" count="1" selected="0">
            <x v="55"/>
          </reference>
          <reference field="1" count="1">
            <x v="49"/>
          </reference>
        </references>
      </pivotArea>
    </format>
    <format dxfId="260">
      <pivotArea dataOnly="0" labelOnly="1" outline="0" fieldPosition="0">
        <references count="2">
          <reference field="0" count="1" selected="0">
            <x v="56"/>
          </reference>
          <reference field="1" count="1">
            <x v="50"/>
          </reference>
        </references>
      </pivotArea>
    </format>
    <format dxfId="259">
      <pivotArea dataOnly="0" labelOnly="1" outline="0" fieldPosition="0">
        <references count="2">
          <reference field="0" count="1" selected="0">
            <x v="57"/>
          </reference>
          <reference field="1" count="1">
            <x v="51"/>
          </reference>
        </references>
      </pivotArea>
    </format>
    <format dxfId="258">
      <pivotArea dataOnly="0" labelOnly="1" outline="0" fieldPosition="0">
        <references count="2">
          <reference field="0" count="1" selected="0">
            <x v="58"/>
          </reference>
          <reference field="1" count="1">
            <x v="52"/>
          </reference>
        </references>
      </pivotArea>
    </format>
    <format dxfId="257">
      <pivotArea dataOnly="0" labelOnly="1" outline="0" fieldPosition="0">
        <references count="2">
          <reference field="0" count="1" selected="0">
            <x v="59"/>
          </reference>
          <reference field="1" count="1">
            <x v="53"/>
          </reference>
        </references>
      </pivotArea>
    </format>
    <format dxfId="256">
      <pivotArea dataOnly="0" labelOnly="1" outline="0" fieldPosition="0">
        <references count="2">
          <reference field="0" count="1" selected="0">
            <x v="60"/>
          </reference>
          <reference field="1" count="1">
            <x v="54"/>
          </reference>
        </references>
      </pivotArea>
    </format>
    <format dxfId="255">
      <pivotArea dataOnly="0" labelOnly="1" outline="0" fieldPosition="0">
        <references count="2">
          <reference field="0" count="1" selected="0">
            <x v="61"/>
          </reference>
          <reference field="1" count="1">
            <x v="55"/>
          </reference>
        </references>
      </pivotArea>
    </format>
    <format dxfId="254">
      <pivotArea dataOnly="0" labelOnly="1" outline="0" fieldPosition="0">
        <references count="2">
          <reference field="0" count="1" selected="0">
            <x v="62"/>
          </reference>
          <reference field="1" count="1">
            <x v="56"/>
          </reference>
        </references>
      </pivotArea>
    </format>
    <format dxfId="253">
      <pivotArea dataOnly="0" labelOnly="1" outline="0" fieldPosition="0">
        <references count="2">
          <reference field="0" count="1" selected="0">
            <x v="63"/>
          </reference>
          <reference field="1" count="1">
            <x v="57"/>
          </reference>
        </references>
      </pivotArea>
    </format>
    <format dxfId="252">
      <pivotArea dataOnly="0" labelOnly="1" outline="0" fieldPosition="0">
        <references count="2">
          <reference field="0" count="1" selected="0">
            <x v="64"/>
          </reference>
          <reference field="1" count="1">
            <x v="58"/>
          </reference>
        </references>
      </pivotArea>
    </format>
    <format dxfId="251">
      <pivotArea dataOnly="0" labelOnly="1" outline="0" fieldPosition="0">
        <references count="2">
          <reference field="0" count="1" selected="0">
            <x v="65"/>
          </reference>
          <reference field="1" count="1">
            <x v="59"/>
          </reference>
        </references>
      </pivotArea>
    </format>
    <format dxfId="250">
      <pivotArea dataOnly="0" labelOnly="1" outline="0" fieldPosition="0">
        <references count="2">
          <reference field="0" count="1" selected="0">
            <x v="66"/>
          </reference>
          <reference field="1" count="1">
            <x v="59"/>
          </reference>
        </references>
      </pivotArea>
    </format>
    <format dxfId="249">
      <pivotArea dataOnly="0" labelOnly="1" outline="0" fieldPosition="0">
        <references count="2">
          <reference field="0" count="1" selected="0">
            <x v="67"/>
          </reference>
          <reference field="1" count="1">
            <x v="60"/>
          </reference>
        </references>
      </pivotArea>
    </format>
    <format dxfId="248">
      <pivotArea dataOnly="0" labelOnly="1" outline="0" fieldPosition="0">
        <references count="2">
          <reference field="0" count="1" selected="0">
            <x v="68"/>
          </reference>
          <reference field="1" count="1">
            <x v="61"/>
          </reference>
        </references>
      </pivotArea>
    </format>
    <format dxfId="247">
      <pivotArea dataOnly="0" labelOnly="1" outline="0" fieldPosition="0">
        <references count="2">
          <reference field="0" count="1" selected="0">
            <x v="69"/>
          </reference>
          <reference field="1" count="1">
            <x v="62"/>
          </reference>
        </references>
      </pivotArea>
    </format>
    <format dxfId="246">
      <pivotArea dataOnly="0" labelOnly="1" outline="0" fieldPosition="0">
        <references count="2">
          <reference field="0" count="1" selected="0">
            <x v="70"/>
          </reference>
          <reference field="1" count="1">
            <x v="62"/>
          </reference>
        </references>
      </pivotArea>
    </format>
    <format dxfId="245">
      <pivotArea dataOnly="0" labelOnly="1" outline="0" fieldPosition="0">
        <references count="2">
          <reference field="0" count="1" selected="0">
            <x v="71"/>
          </reference>
          <reference field="1" count="1">
            <x v="63"/>
          </reference>
        </references>
      </pivotArea>
    </format>
    <format dxfId="244">
      <pivotArea dataOnly="0" labelOnly="1" outline="0" fieldPosition="0">
        <references count="2">
          <reference field="0" count="1" selected="0">
            <x v="72"/>
          </reference>
          <reference field="1" count="1">
            <x v="64"/>
          </reference>
        </references>
      </pivotArea>
    </format>
    <format dxfId="243">
      <pivotArea dataOnly="0" labelOnly="1" outline="0" fieldPosition="0">
        <references count="2">
          <reference field="0" count="1" selected="0">
            <x v="73"/>
          </reference>
          <reference field="1" count="1">
            <x v="65"/>
          </reference>
        </references>
      </pivotArea>
    </format>
    <format dxfId="242">
      <pivotArea dataOnly="0" labelOnly="1" outline="0" fieldPosition="0">
        <references count="2">
          <reference field="0" count="1" selected="0">
            <x v="74"/>
          </reference>
          <reference field="1" count="1">
            <x v="66"/>
          </reference>
        </references>
      </pivotArea>
    </format>
    <format dxfId="241">
      <pivotArea dataOnly="0" labelOnly="1" outline="0" fieldPosition="0">
        <references count="2">
          <reference field="0" count="1" selected="0">
            <x v="75"/>
          </reference>
          <reference field="1" count="1">
            <x v="67"/>
          </reference>
        </references>
      </pivotArea>
    </format>
    <format dxfId="240">
      <pivotArea dataOnly="0" labelOnly="1" outline="0" fieldPosition="0">
        <references count="2">
          <reference field="0" count="1" selected="0">
            <x v="76"/>
          </reference>
          <reference field="1" count="1">
            <x v="68"/>
          </reference>
        </references>
      </pivotArea>
    </format>
    <format dxfId="239">
      <pivotArea dataOnly="0" labelOnly="1" outline="0" fieldPosition="0">
        <references count="2">
          <reference field="0" count="1" selected="0">
            <x v="77"/>
          </reference>
          <reference field="1" count="1">
            <x v="69"/>
          </reference>
        </references>
      </pivotArea>
    </format>
    <format dxfId="238">
      <pivotArea dataOnly="0" labelOnly="1" outline="0" fieldPosition="0">
        <references count="2">
          <reference field="0" count="1" selected="0">
            <x v="78"/>
          </reference>
          <reference field="1" count="1">
            <x v="70"/>
          </reference>
        </references>
      </pivotArea>
    </format>
    <format dxfId="237">
      <pivotArea dataOnly="0" labelOnly="1" outline="0" fieldPosition="0">
        <references count="2">
          <reference field="0" count="1" selected="0">
            <x v="79"/>
          </reference>
          <reference field="1" count="1">
            <x v="71"/>
          </reference>
        </references>
      </pivotArea>
    </format>
    <format dxfId="236">
      <pivotArea dataOnly="0" labelOnly="1" outline="0" fieldPosition="0">
        <references count="2">
          <reference field="0" count="1" selected="0">
            <x v="1"/>
          </reference>
          <reference field="1" count="1">
            <x v="4"/>
          </reference>
        </references>
      </pivotArea>
    </format>
    <format dxfId="235">
      <pivotArea dataOnly="0" labelOnly="1" outline="0" fieldPosition="0">
        <references count="2">
          <reference field="0" count="1" selected="0">
            <x v="2"/>
          </reference>
          <reference field="1" count="1">
            <x v="29"/>
          </reference>
        </references>
      </pivotArea>
    </format>
    <format dxfId="234">
      <pivotArea dataOnly="0" labelOnly="1" outline="0" fieldPosition="0">
        <references count="2">
          <reference field="0" count="1" selected="0">
            <x v="3"/>
          </reference>
          <reference field="1" count="1">
            <x v="24"/>
          </reference>
        </references>
      </pivotArea>
    </format>
    <format dxfId="233">
      <pivotArea dataOnly="0" labelOnly="1" outline="0" fieldPosition="0">
        <references count="2">
          <reference field="0" count="1" selected="0">
            <x v="4"/>
          </reference>
          <reference field="1" count="1">
            <x v="15"/>
          </reference>
        </references>
      </pivotArea>
    </format>
    <format dxfId="232">
      <pivotArea dataOnly="0" labelOnly="1" outline="0" fieldPosition="0">
        <references count="2">
          <reference field="0" count="1" selected="0">
            <x v="5"/>
          </reference>
          <reference field="1" count="1">
            <x v="15"/>
          </reference>
        </references>
      </pivotArea>
    </format>
    <format dxfId="231">
      <pivotArea dataOnly="0" labelOnly="1" outline="0" fieldPosition="0">
        <references count="2">
          <reference field="0" count="1" selected="0">
            <x v="6"/>
          </reference>
          <reference field="1" count="1">
            <x v="12"/>
          </reference>
        </references>
      </pivotArea>
    </format>
    <format dxfId="230">
      <pivotArea dataOnly="0" labelOnly="1" outline="0" fieldPosition="0">
        <references count="2">
          <reference field="0" count="1" selected="0">
            <x v="7"/>
          </reference>
          <reference field="1" count="1">
            <x v="10"/>
          </reference>
        </references>
      </pivotArea>
    </format>
    <format dxfId="229">
      <pivotArea dataOnly="0" labelOnly="1" outline="0" fieldPosition="0">
        <references count="2">
          <reference field="0" count="1" selected="0">
            <x v="8"/>
          </reference>
          <reference field="1" count="1">
            <x v="9"/>
          </reference>
        </references>
      </pivotArea>
    </format>
    <format dxfId="228">
      <pivotArea dataOnly="0" labelOnly="1" outline="0" fieldPosition="0">
        <references count="2">
          <reference field="0" count="1" selected="0">
            <x v="9"/>
          </reference>
          <reference field="1" count="1">
            <x v="1"/>
          </reference>
        </references>
      </pivotArea>
    </format>
    <format dxfId="227">
      <pivotArea dataOnly="0" labelOnly="1" outline="0" fieldPosition="0">
        <references count="2">
          <reference field="0" count="1" selected="0">
            <x v="10"/>
          </reference>
          <reference field="1" count="1">
            <x v="1"/>
          </reference>
        </references>
      </pivotArea>
    </format>
    <format dxfId="226">
      <pivotArea dataOnly="0" labelOnly="1" outline="0" fieldPosition="0">
        <references count="2">
          <reference field="0" count="1" selected="0">
            <x v="11"/>
          </reference>
          <reference field="1" count="1">
            <x v="25"/>
          </reference>
        </references>
      </pivotArea>
    </format>
    <format dxfId="225">
      <pivotArea dataOnly="0" labelOnly="1" outline="0" fieldPosition="0">
        <references count="2">
          <reference field="0" count="1" selected="0">
            <x v="12"/>
          </reference>
          <reference field="1" count="1">
            <x v="3"/>
          </reference>
        </references>
      </pivotArea>
    </format>
    <format dxfId="224">
      <pivotArea dataOnly="0" labelOnly="1" outline="0" fieldPosition="0">
        <references count="2">
          <reference field="0" count="1" selected="0">
            <x v="13"/>
          </reference>
          <reference field="1" count="1">
            <x v="13"/>
          </reference>
        </references>
      </pivotArea>
    </format>
    <format dxfId="223">
      <pivotArea dataOnly="0" labelOnly="1" outline="0" fieldPosition="0">
        <references count="2">
          <reference field="0" count="1" selected="0">
            <x v="14"/>
          </reference>
          <reference field="1" count="1">
            <x v="8"/>
          </reference>
        </references>
      </pivotArea>
    </format>
    <format dxfId="222">
      <pivotArea dataOnly="0" labelOnly="1" outline="0" fieldPosition="0">
        <references count="2">
          <reference field="0" count="1" selected="0">
            <x v="15"/>
          </reference>
          <reference field="1" count="1">
            <x v="28"/>
          </reference>
        </references>
      </pivotArea>
    </format>
    <format dxfId="221">
      <pivotArea dataOnly="0" labelOnly="1" outline="0" fieldPosition="0">
        <references count="2">
          <reference field="0" count="1" selected="0">
            <x v="16"/>
          </reference>
          <reference field="1" count="1">
            <x v="11"/>
          </reference>
        </references>
      </pivotArea>
    </format>
    <format dxfId="220">
      <pivotArea dataOnly="0" labelOnly="1" outline="0" fieldPosition="0">
        <references count="2">
          <reference field="0" count="1" selected="0">
            <x v="17"/>
          </reference>
          <reference field="1" count="1">
            <x v="26"/>
          </reference>
        </references>
      </pivotArea>
    </format>
    <format dxfId="219">
      <pivotArea dataOnly="0" labelOnly="1" outline="0" fieldPosition="0">
        <references count="2">
          <reference field="0" count="1" selected="0">
            <x v="18"/>
          </reference>
          <reference field="1" count="1">
            <x v="31"/>
          </reference>
        </references>
      </pivotArea>
    </format>
    <format dxfId="218">
      <pivotArea dataOnly="0" labelOnly="1" outline="0" fieldPosition="0">
        <references count="2">
          <reference field="0" count="1" selected="0">
            <x v="19"/>
          </reference>
          <reference field="1" count="1">
            <x v="31"/>
          </reference>
        </references>
      </pivotArea>
    </format>
    <format dxfId="217">
      <pivotArea dataOnly="0" labelOnly="1" outline="0" fieldPosition="0">
        <references count="2">
          <reference field="0" count="1" selected="0">
            <x v="20"/>
          </reference>
          <reference field="1" count="1">
            <x v="2"/>
          </reference>
        </references>
      </pivotArea>
    </format>
    <format dxfId="216">
      <pivotArea dataOnly="0" labelOnly="1" outline="0" fieldPosition="0">
        <references count="2">
          <reference field="0" count="1" selected="0">
            <x v="21"/>
          </reference>
          <reference field="1" count="1">
            <x v="30"/>
          </reference>
        </references>
      </pivotArea>
    </format>
    <format dxfId="215">
      <pivotArea dataOnly="0" labelOnly="1" outline="0" fieldPosition="0">
        <references count="2">
          <reference field="0" count="1" selected="0">
            <x v="22"/>
          </reference>
          <reference field="1" count="1">
            <x v="22"/>
          </reference>
        </references>
      </pivotArea>
    </format>
    <format dxfId="214">
      <pivotArea dataOnly="0" labelOnly="1" outline="0" fieldPosition="0">
        <references count="2">
          <reference field="0" count="1" selected="0">
            <x v="23"/>
          </reference>
          <reference field="1" count="1">
            <x v="22"/>
          </reference>
        </references>
      </pivotArea>
    </format>
    <format dxfId="213">
      <pivotArea dataOnly="0" labelOnly="1" outline="0" fieldPosition="0">
        <references count="2">
          <reference field="0" count="1" selected="0">
            <x v="24"/>
          </reference>
          <reference field="1" count="1">
            <x v="22"/>
          </reference>
        </references>
      </pivotArea>
    </format>
    <format dxfId="212">
      <pivotArea dataOnly="0" labelOnly="1" outline="0" fieldPosition="0">
        <references count="2">
          <reference field="0" count="1" selected="0">
            <x v="25"/>
          </reference>
          <reference field="1" count="1">
            <x v="22"/>
          </reference>
        </references>
      </pivotArea>
    </format>
    <format dxfId="211">
      <pivotArea dataOnly="0" labelOnly="1" outline="0" fieldPosition="0">
        <references count="2">
          <reference field="0" count="1" selected="0">
            <x v="26"/>
          </reference>
          <reference field="1" count="1">
            <x v="23"/>
          </reference>
        </references>
      </pivotArea>
    </format>
    <format dxfId="210">
      <pivotArea dataOnly="0" labelOnly="1" outline="0" fieldPosition="0">
        <references count="2">
          <reference field="0" count="1" selected="0">
            <x v="27"/>
          </reference>
          <reference field="1" count="1">
            <x v="5"/>
          </reference>
        </references>
      </pivotArea>
    </format>
    <format dxfId="209">
      <pivotArea dataOnly="0" labelOnly="1" outline="0" fieldPosition="0">
        <references count="2">
          <reference field="0" count="1" selected="0">
            <x v="28"/>
          </reference>
          <reference field="1" count="1">
            <x v="17"/>
          </reference>
        </references>
      </pivotArea>
    </format>
    <format dxfId="208">
      <pivotArea dataOnly="0" labelOnly="1" outline="0" fieldPosition="0">
        <references count="2">
          <reference field="0" count="1" selected="0">
            <x v="29"/>
          </reference>
          <reference field="1" count="1">
            <x v="18"/>
          </reference>
        </references>
      </pivotArea>
    </format>
    <format dxfId="207">
      <pivotArea dataOnly="0" labelOnly="1" outline="0" fieldPosition="0">
        <references count="2">
          <reference field="0" count="1" selected="0">
            <x v="30"/>
          </reference>
          <reference field="1" count="1">
            <x v="7"/>
          </reference>
        </references>
      </pivotArea>
    </format>
    <format dxfId="206">
      <pivotArea dataOnly="0" labelOnly="1" outline="0" fieldPosition="0">
        <references count="2">
          <reference field="0" count="1" selected="0">
            <x v="31"/>
          </reference>
          <reference field="1" count="1">
            <x v="20"/>
          </reference>
        </references>
      </pivotArea>
    </format>
    <format dxfId="205">
      <pivotArea dataOnly="0" labelOnly="1" outline="0" fieldPosition="0">
        <references count="2">
          <reference field="0" count="1" selected="0">
            <x v="32"/>
          </reference>
          <reference field="1" count="1">
            <x v="32"/>
          </reference>
        </references>
      </pivotArea>
    </format>
    <format dxfId="204">
      <pivotArea dataOnly="0" labelOnly="1" outline="0" fieldPosition="0">
        <references count="2">
          <reference field="0" count="1" selected="0">
            <x v="33"/>
          </reference>
          <reference field="1" count="1">
            <x v="21"/>
          </reference>
        </references>
      </pivotArea>
    </format>
    <format dxfId="203">
      <pivotArea dataOnly="0" labelOnly="1" outline="0" fieldPosition="0">
        <references count="2">
          <reference field="0" count="1" selected="0">
            <x v="34"/>
          </reference>
          <reference field="1" count="1">
            <x v="19"/>
          </reference>
        </references>
      </pivotArea>
    </format>
    <format dxfId="202">
      <pivotArea dataOnly="0" labelOnly="1" outline="0" fieldPosition="0">
        <references count="2">
          <reference field="0" count="1" selected="0">
            <x v="35"/>
          </reference>
          <reference field="1" count="1">
            <x v="33"/>
          </reference>
        </references>
      </pivotArea>
    </format>
    <format dxfId="201">
      <pivotArea dataOnly="0" labelOnly="1" outline="0" fieldPosition="0">
        <references count="2">
          <reference field="0" count="1" selected="0">
            <x v="36"/>
          </reference>
          <reference field="1" count="1">
            <x v="14"/>
          </reference>
        </references>
      </pivotArea>
    </format>
    <format dxfId="200">
      <pivotArea dataOnly="0" labelOnly="1" outline="0" fieldPosition="0">
        <references count="2">
          <reference field="0" count="1" selected="0">
            <x v="37"/>
          </reference>
          <reference field="1" count="1">
            <x v="27"/>
          </reference>
        </references>
      </pivotArea>
    </format>
    <format dxfId="199">
      <pivotArea dataOnly="0" labelOnly="1" outline="0" fieldPosition="0">
        <references count="2">
          <reference field="0" count="1" selected="0">
            <x v="38"/>
          </reference>
          <reference field="1" count="1">
            <x v="16"/>
          </reference>
        </references>
      </pivotArea>
    </format>
    <format dxfId="198">
      <pivotArea dataOnly="0" labelOnly="1" outline="0" fieldPosition="0">
        <references count="2">
          <reference field="0" count="1" selected="0">
            <x v="39"/>
          </reference>
          <reference field="1" count="1">
            <x v="6"/>
          </reference>
        </references>
      </pivotArea>
    </format>
    <format dxfId="197">
      <pivotArea dataOnly="0" labelOnly="1" outline="0" fieldPosition="0">
        <references count="2">
          <reference field="0" count="1" selected="0">
            <x v="40"/>
          </reference>
          <reference field="1" count="1">
            <x v="34"/>
          </reference>
        </references>
      </pivotArea>
    </format>
    <format dxfId="196">
      <pivotArea dataOnly="0" labelOnly="1" outline="0" fieldPosition="0">
        <references count="2">
          <reference field="0" count="1" selected="0">
            <x v="41"/>
          </reference>
          <reference field="1" count="1">
            <x v="35"/>
          </reference>
        </references>
      </pivotArea>
    </format>
    <format dxfId="195">
      <pivotArea dataOnly="0" labelOnly="1" outline="0" fieldPosition="0">
        <references count="2">
          <reference field="0" count="1" selected="0">
            <x v="42"/>
          </reference>
          <reference field="1" count="1">
            <x v="36"/>
          </reference>
        </references>
      </pivotArea>
    </format>
    <format dxfId="194">
      <pivotArea dataOnly="0" labelOnly="1" outline="0" fieldPosition="0">
        <references count="2">
          <reference field="0" count="1" selected="0">
            <x v="43"/>
          </reference>
          <reference field="1" count="1">
            <x v="37"/>
          </reference>
        </references>
      </pivotArea>
    </format>
    <format dxfId="193">
      <pivotArea dataOnly="0" labelOnly="1" outline="0" fieldPosition="0">
        <references count="2">
          <reference field="0" count="1" selected="0">
            <x v="44"/>
          </reference>
          <reference field="1" count="1">
            <x v="38"/>
          </reference>
        </references>
      </pivotArea>
    </format>
    <format dxfId="192">
      <pivotArea dataOnly="0" labelOnly="1" outline="0" fieldPosition="0">
        <references count="2">
          <reference field="0" count="1" selected="0">
            <x v="45"/>
          </reference>
          <reference field="1" count="1">
            <x v="39"/>
          </reference>
        </references>
      </pivotArea>
    </format>
    <format dxfId="191">
      <pivotArea dataOnly="0" labelOnly="1" outline="0" fieldPosition="0">
        <references count="2">
          <reference field="0" count="1" selected="0">
            <x v="46"/>
          </reference>
          <reference field="1" count="1">
            <x v="40"/>
          </reference>
        </references>
      </pivotArea>
    </format>
    <format dxfId="190">
      <pivotArea dataOnly="0" labelOnly="1" outline="0" fieldPosition="0">
        <references count="2">
          <reference field="0" count="1" selected="0">
            <x v="47"/>
          </reference>
          <reference field="1" count="1">
            <x v="41"/>
          </reference>
        </references>
      </pivotArea>
    </format>
    <format dxfId="189">
      <pivotArea dataOnly="0" labelOnly="1" outline="0" fieldPosition="0">
        <references count="2">
          <reference field="0" count="1" selected="0">
            <x v="48"/>
          </reference>
          <reference field="1" count="1">
            <x v="42"/>
          </reference>
        </references>
      </pivotArea>
    </format>
    <format dxfId="188">
      <pivotArea dataOnly="0" labelOnly="1" outline="0" fieldPosition="0">
        <references count="2">
          <reference field="0" count="1" selected="0">
            <x v="49"/>
          </reference>
          <reference field="1" count="1">
            <x v="43"/>
          </reference>
        </references>
      </pivotArea>
    </format>
    <format dxfId="187">
      <pivotArea dataOnly="0" labelOnly="1" outline="0" fieldPosition="0">
        <references count="2">
          <reference field="0" count="1" selected="0">
            <x v="50"/>
          </reference>
          <reference field="1" count="1">
            <x v="44"/>
          </reference>
        </references>
      </pivotArea>
    </format>
    <format dxfId="186">
      <pivotArea dataOnly="0" labelOnly="1" outline="0" fieldPosition="0">
        <references count="2">
          <reference field="0" count="1" selected="0">
            <x v="51"/>
          </reference>
          <reference field="1" count="1">
            <x v="45"/>
          </reference>
        </references>
      </pivotArea>
    </format>
    <format dxfId="185">
      <pivotArea dataOnly="0" labelOnly="1" outline="0" fieldPosition="0">
        <references count="2">
          <reference field="0" count="1" selected="0">
            <x v="52"/>
          </reference>
          <reference field="1" count="1">
            <x v="46"/>
          </reference>
        </references>
      </pivotArea>
    </format>
    <format dxfId="184">
      <pivotArea dataOnly="0" labelOnly="1" outline="0" fieldPosition="0">
        <references count="2">
          <reference field="0" count="1" selected="0">
            <x v="53"/>
          </reference>
          <reference field="1" count="1">
            <x v="47"/>
          </reference>
        </references>
      </pivotArea>
    </format>
    <format dxfId="183">
      <pivotArea dataOnly="0" labelOnly="1" outline="0" fieldPosition="0">
        <references count="2">
          <reference field="0" count="1" selected="0">
            <x v="54"/>
          </reference>
          <reference field="1" count="1">
            <x v="48"/>
          </reference>
        </references>
      </pivotArea>
    </format>
    <format dxfId="182">
      <pivotArea dataOnly="0" labelOnly="1" outline="0" fieldPosition="0">
        <references count="2">
          <reference field="0" count="1" selected="0">
            <x v="55"/>
          </reference>
          <reference field="1" count="1">
            <x v="49"/>
          </reference>
        </references>
      </pivotArea>
    </format>
    <format dxfId="181">
      <pivotArea dataOnly="0" labelOnly="1" outline="0" fieldPosition="0">
        <references count="2">
          <reference field="0" count="1" selected="0">
            <x v="56"/>
          </reference>
          <reference field="1" count="1">
            <x v="50"/>
          </reference>
        </references>
      </pivotArea>
    </format>
    <format dxfId="180">
      <pivotArea dataOnly="0" labelOnly="1" outline="0" fieldPosition="0">
        <references count="2">
          <reference field="0" count="1" selected="0">
            <x v="57"/>
          </reference>
          <reference field="1" count="1">
            <x v="51"/>
          </reference>
        </references>
      </pivotArea>
    </format>
    <format dxfId="179">
      <pivotArea dataOnly="0" labelOnly="1" outline="0" fieldPosition="0">
        <references count="2">
          <reference field="0" count="1" selected="0">
            <x v="58"/>
          </reference>
          <reference field="1" count="1">
            <x v="52"/>
          </reference>
        </references>
      </pivotArea>
    </format>
    <format dxfId="178">
      <pivotArea dataOnly="0" labelOnly="1" outline="0" fieldPosition="0">
        <references count="2">
          <reference field="0" count="1" selected="0">
            <x v="59"/>
          </reference>
          <reference field="1" count="1">
            <x v="53"/>
          </reference>
        </references>
      </pivotArea>
    </format>
    <format dxfId="177">
      <pivotArea dataOnly="0" labelOnly="1" outline="0" fieldPosition="0">
        <references count="2">
          <reference field="0" count="1" selected="0">
            <x v="60"/>
          </reference>
          <reference field="1" count="1">
            <x v="54"/>
          </reference>
        </references>
      </pivotArea>
    </format>
    <format dxfId="176">
      <pivotArea dataOnly="0" labelOnly="1" outline="0" fieldPosition="0">
        <references count="2">
          <reference field="0" count="1" selected="0">
            <x v="61"/>
          </reference>
          <reference field="1" count="1">
            <x v="55"/>
          </reference>
        </references>
      </pivotArea>
    </format>
    <format dxfId="175">
      <pivotArea dataOnly="0" labelOnly="1" outline="0" fieldPosition="0">
        <references count="2">
          <reference field="0" count="1" selected="0">
            <x v="62"/>
          </reference>
          <reference field="1" count="1">
            <x v="56"/>
          </reference>
        </references>
      </pivotArea>
    </format>
    <format dxfId="174">
      <pivotArea dataOnly="0" labelOnly="1" outline="0" fieldPosition="0">
        <references count="2">
          <reference field="0" count="1" selected="0">
            <x v="63"/>
          </reference>
          <reference field="1" count="1">
            <x v="57"/>
          </reference>
        </references>
      </pivotArea>
    </format>
    <format dxfId="173">
      <pivotArea dataOnly="0" labelOnly="1" outline="0" fieldPosition="0">
        <references count="2">
          <reference field="0" count="1" selected="0">
            <x v="64"/>
          </reference>
          <reference field="1" count="1">
            <x v="58"/>
          </reference>
        </references>
      </pivotArea>
    </format>
    <format dxfId="172">
      <pivotArea dataOnly="0" labelOnly="1" outline="0" fieldPosition="0">
        <references count="2">
          <reference field="0" count="1" selected="0">
            <x v="65"/>
          </reference>
          <reference field="1" count="1">
            <x v="59"/>
          </reference>
        </references>
      </pivotArea>
    </format>
    <format dxfId="171">
      <pivotArea dataOnly="0" labelOnly="1" outline="0" fieldPosition="0">
        <references count="2">
          <reference field="0" count="1" selected="0">
            <x v="66"/>
          </reference>
          <reference field="1" count="1">
            <x v="59"/>
          </reference>
        </references>
      </pivotArea>
    </format>
    <format dxfId="170">
      <pivotArea dataOnly="0" labelOnly="1" outline="0" fieldPosition="0">
        <references count="2">
          <reference field="0" count="1" selected="0">
            <x v="67"/>
          </reference>
          <reference field="1" count="1">
            <x v="60"/>
          </reference>
        </references>
      </pivotArea>
    </format>
    <format dxfId="169">
      <pivotArea dataOnly="0" labelOnly="1" outline="0" fieldPosition="0">
        <references count="2">
          <reference field="0" count="1" selected="0">
            <x v="68"/>
          </reference>
          <reference field="1" count="1">
            <x v="61"/>
          </reference>
        </references>
      </pivotArea>
    </format>
    <format dxfId="168">
      <pivotArea dataOnly="0" labelOnly="1" outline="0" fieldPosition="0">
        <references count="2">
          <reference field="0" count="1" selected="0">
            <x v="69"/>
          </reference>
          <reference field="1" count="1">
            <x v="62"/>
          </reference>
        </references>
      </pivotArea>
    </format>
    <format dxfId="167">
      <pivotArea dataOnly="0" labelOnly="1" outline="0" fieldPosition="0">
        <references count="2">
          <reference field="0" count="1" selected="0">
            <x v="70"/>
          </reference>
          <reference field="1" count="1">
            <x v="62"/>
          </reference>
        </references>
      </pivotArea>
    </format>
    <format dxfId="166">
      <pivotArea dataOnly="0" labelOnly="1" outline="0" fieldPosition="0">
        <references count="2">
          <reference field="0" count="1" selected="0">
            <x v="71"/>
          </reference>
          <reference field="1" count="1">
            <x v="63"/>
          </reference>
        </references>
      </pivotArea>
    </format>
    <format dxfId="165">
      <pivotArea dataOnly="0" labelOnly="1" outline="0" fieldPosition="0">
        <references count="2">
          <reference field="0" count="1" selected="0">
            <x v="72"/>
          </reference>
          <reference field="1" count="1">
            <x v="64"/>
          </reference>
        </references>
      </pivotArea>
    </format>
    <format dxfId="164">
      <pivotArea dataOnly="0" labelOnly="1" outline="0" fieldPosition="0">
        <references count="2">
          <reference field="0" count="1" selected="0">
            <x v="73"/>
          </reference>
          <reference field="1" count="1">
            <x v="65"/>
          </reference>
        </references>
      </pivotArea>
    </format>
    <format dxfId="163">
      <pivotArea dataOnly="0" labelOnly="1" outline="0" fieldPosition="0">
        <references count="2">
          <reference field="0" count="1" selected="0">
            <x v="74"/>
          </reference>
          <reference field="1" count="1">
            <x v="66"/>
          </reference>
        </references>
      </pivotArea>
    </format>
    <format dxfId="162">
      <pivotArea dataOnly="0" labelOnly="1" outline="0" fieldPosition="0">
        <references count="2">
          <reference field="0" count="1" selected="0">
            <x v="75"/>
          </reference>
          <reference field="1" count="1">
            <x v="67"/>
          </reference>
        </references>
      </pivotArea>
    </format>
    <format dxfId="161">
      <pivotArea dataOnly="0" labelOnly="1" outline="0" fieldPosition="0">
        <references count="2">
          <reference field="0" count="1" selected="0">
            <x v="76"/>
          </reference>
          <reference field="1" count="1">
            <x v="68"/>
          </reference>
        </references>
      </pivotArea>
    </format>
    <format dxfId="160">
      <pivotArea dataOnly="0" labelOnly="1" outline="0" fieldPosition="0">
        <references count="2">
          <reference field="0" count="1" selected="0">
            <x v="77"/>
          </reference>
          <reference field="1" count="1">
            <x v="69"/>
          </reference>
        </references>
      </pivotArea>
    </format>
    <format dxfId="159">
      <pivotArea dataOnly="0" labelOnly="1" outline="0" fieldPosition="0">
        <references count="2">
          <reference field="0" count="1" selected="0">
            <x v="78"/>
          </reference>
          <reference field="1" count="1">
            <x v="70"/>
          </reference>
        </references>
      </pivotArea>
    </format>
    <format dxfId="158">
      <pivotArea dataOnly="0" labelOnly="1" outline="0" fieldPosition="0">
        <references count="2">
          <reference field="0" count="1" selected="0">
            <x v="79"/>
          </reference>
          <reference field="1" count="1">
            <x v="71"/>
          </reference>
        </references>
      </pivotArea>
    </format>
    <format dxfId="157">
      <pivotArea dataOnly="0" labelOnly="1" outline="0" fieldPosition="0">
        <references count="2">
          <reference field="0" count="1" selected="0">
            <x v="1"/>
          </reference>
          <reference field="1" count="1">
            <x v="4"/>
          </reference>
        </references>
      </pivotArea>
    </format>
    <format dxfId="156">
      <pivotArea dataOnly="0" labelOnly="1" outline="0" fieldPosition="0">
        <references count="2">
          <reference field="0" count="1" selected="0">
            <x v="2"/>
          </reference>
          <reference field="1" count="1">
            <x v="29"/>
          </reference>
        </references>
      </pivotArea>
    </format>
    <format dxfId="155">
      <pivotArea dataOnly="0" labelOnly="1" outline="0" fieldPosition="0">
        <references count="2">
          <reference field="0" count="1" selected="0">
            <x v="3"/>
          </reference>
          <reference field="1" count="1">
            <x v="24"/>
          </reference>
        </references>
      </pivotArea>
    </format>
    <format dxfId="154">
      <pivotArea dataOnly="0" labelOnly="1" outline="0" fieldPosition="0">
        <references count="2">
          <reference field="0" count="1" selected="0">
            <x v="4"/>
          </reference>
          <reference field="1" count="1">
            <x v="15"/>
          </reference>
        </references>
      </pivotArea>
    </format>
    <format dxfId="153">
      <pivotArea dataOnly="0" labelOnly="1" outline="0" fieldPosition="0">
        <references count="2">
          <reference field="0" count="1" selected="0">
            <x v="5"/>
          </reference>
          <reference field="1" count="1">
            <x v="15"/>
          </reference>
        </references>
      </pivotArea>
    </format>
    <format dxfId="152">
      <pivotArea dataOnly="0" labelOnly="1" outline="0" fieldPosition="0">
        <references count="2">
          <reference field="0" count="1" selected="0">
            <x v="6"/>
          </reference>
          <reference field="1" count="1">
            <x v="12"/>
          </reference>
        </references>
      </pivotArea>
    </format>
    <format dxfId="151">
      <pivotArea dataOnly="0" labelOnly="1" outline="0" fieldPosition="0">
        <references count="2">
          <reference field="0" count="1" selected="0">
            <x v="7"/>
          </reference>
          <reference field="1" count="1">
            <x v="10"/>
          </reference>
        </references>
      </pivotArea>
    </format>
    <format dxfId="150">
      <pivotArea dataOnly="0" labelOnly="1" outline="0" fieldPosition="0">
        <references count="2">
          <reference field="0" count="1" selected="0">
            <x v="8"/>
          </reference>
          <reference field="1" count="1">
            <x v="9"/>
          </reference>
        </references>
      </pivotArea>
    </format>
    <format dxfId="149">
      <pivotArea dataOnly="0" labelOnly="1" outline="0" fieldPosition="0">
        <references count="2">
          <reference field="0" count="1" selected="0">
            <x v="9"/>
          </reference>
          <reference field="1" count="1">
            <x v="1"/>
          </reference>
        </references>
      </pivotArea>
    </format>
    <format dxfId="148">
      <pivotArea dataOnly="0" labelOnly="1" outline="0" fieldPosition="0">
        <references count="2">
          <reference field="0" count="1" selected="0">
            <x v="10"/>
          </reference>
          <reference field="1" count="1">
            <x v="1"/>
          </reference>
        </references>
      </pivotArea>
    </format>
    <format dxfId="147">
      <pivotArea dataOnly="0" labelOnly="1" outline="0" fieldPosition="0">
        <references count="2">
          <reference field="0" count="1" selected="0">
            <x v="11"/>
          </reference>
          <reference field="1" count="1">
            <x v="25"/>
          </reference>
        </references>
      </pivotArea>
    </format>
    <format dxfId="146">
      <pivotArea dataOnly="0" labelOnly="1" outline="0" fieldPosition="0">
        <references count="2">
          <reference field="0" count="1" selected="0">
            <x v="12"/>
          </reference>
          <reference field="1" count="1">
            <x v="3"/>
          </reference>
        </references>
      </pivotArea>
    </format>
    <format dxfId="145">
      <pivotArea dataOnly="0" labelOnly="1" outline="0" fieldPosition="0">
        <references count="2">
          <reference field="0" count="1" selected="0">
            <x v="13"/>
          </reference>
          <reference field="1" count="1">
            <x v="13"/>
          </reference>
        </references>
      </pivotArea>
    </format>
    <format dxfId="144">
      <pivotArea dataOnly="0" labelOnly="1" outline="0" fieldPosition="0">
        <references count="2">
          <reference field="0" count="1" selected="0">
            <x v="14"/>
          </reference>
          <reference field="1" count="1">
            <x v="8"/>
          </reference>
        </references>
      </pivotArea>
    </format>
    <format dxfId="143">
      <pivotArea dataOnly="0" labelOnly="1" outline="0" fieldPosition="0">
        <references count="2">
          <reference field="0" count="1" selected="0">
            <x v="15"/>
          </reference>
          <reference field="1" count="1">
            <x v="28"/>
          </reference>
        </references>
      </pivotArea>
    </format>
    <format dxfId="142">
      <pivotArea dataOnly="0" labelOnly="1" outline="0" fieldPosition="0">
        <references count="2">
          <reference field="0" count="1" selected="0">
            <x v="16"/>
          </reference>
          <reference field="1" count="1">
            <x v="11"/>
          </reference>
        </references>
      </pivotArea>
    </format>
    <format dxfId="141">
      <pivotArea dataOnly="0" labelOnly="1" outline="0" fieldPosition="0">
        <references count="2">
          <reference field="0" count="1" selected="0">
            <x v="17"/>
          </reference>
          <reference field="1" count="1">
            <x v="26"/>
          </reference>
        </references>
      </pivotArea>
    </format>
    <format dxfId="140">
      <pivotArea dataOnly="0" labelOnly="1" outline="0" fieldPosition="0">
        <references count="2">
          <reference field="0" count="1" selected="0">
            <x v="18"/>
          </reference>
          <reference field="1" count="1">
            <x v="31"/>
          </reference>
        </references>
      </pivotArea>
    </format>
    <format dxfId="139">
      <pivotArea dataOnly="0" labelOnly="1" outline="0" fieldPosition="0">
        <references count="2">
          <reference field="0" count="1" selected="0">
            <x v="19"/>
          </reference>
          <reference field="1" count="1">
            <x v="31"/>
          </reference>
        </references>
      </pivotArea>
    </format>
    <format dxfId="138">
      <pivotArea dataOnly="0" labelOnly="1" outline="0" fieldPosition="0">
        <references count="2">
          <reference field="0" count="1" selected="0">
            <x v="20"/>
          </reference>
          <reference field="1" count="1">
            <x v="2"/>
          </reference>
        </references>
      </pivotArea>
    </format>
    <format dxfId="137">
      <pivotArea dataOnly="0" labelOnly="1" outline="0" fieldPosition="0">
        <references count="2">
          <reference field="0" count="1" selected="0">
            <x v="21"/>
          </reference>
          <reference field="1" count="1">
            <x v="30"/>
          </reference>
        </references>
      </pivotArea>
    </format>
    <format dxfId="136">
      <pivotArea dataOnly="0" labelOnly="1" outline="0" fieldPosition="0">
        <references count="2">
          <reference field="0" count="1" selected="0">
            <x v="22"/>
          </reference>
          <reference field="1" count="1">
            <x v="22"/>
          </reference>
        </references>
      </pivotArea>
    </format>
    <format dxfId="135">
      <pivotArea dataOnly="0" labelOnly="1" outline="0" fieldPosition="0">
        <references count="2">
          <reference field="0" count="1" selected="0">
            <x v="23"/>
          </reference>
          <reference field="1" count="1">
            <x v="22"/>
          </reference>
        </references>
      </pivotArea>
    </format>
    <format dxfId="134">
      <pivotArea dataOnly="0" labelOnly="1" outline="0" fieldPosition="0">
        <references count="2">
          <reference field="0" count="1" selected="0">
            <x v="24"/>
          </reference>
          <reference field="1" count="1">
            <x v="22"/>
          </reference>
        </references>
      </pivotArea>
    </format>
    <format dxfId="133">
      <pivotArea dataOnly="0" labelOnly="1" outline="0" fieldPosition="0">
        <references count="2">
          <reference field="0" count="1" selected="0">
            <x v="25"/>
          </reference>
          <reference field="1" count="1">
            <x v="22"/>
          </reference>
        </references>
      </pivotArea>
    </format>
    <format dxfId="132">
      <pivotArea dataOnly="0" labelOnly="1" outline="0" fieldPosition="0">
        <references count="2">
          <reference field="0" count="1" selected="0">
            <x v="26"/>
          </reference>
          <reference field="1" count="1">
            <x v="23"/>
          </reference>
        </references>
      </pivotArea>
    </format>
    <format dxfId="131">
      <pivotArea dataOnly="0" labelOnly="1" outline="0" fieldPosition="0">
        <references count="2">
          <reference field="0" count="1" selected="0">
            <x v="27"/>
          </reference>
          <reference field="1" count="1">
            <x v="5"/>
          </reference>
        </references>
      </pivotArea>
    </format>
    <format dxfId="130">
      <pivotArea dataOnly="0" labelOnly="1" outline="0" fieldPosition="0">
        <references count="2">
          <reference field="0" count="1" selected="0">
            <x v="28"/>
          </reference>
          <reference field="1" count="1">
            <x v="17"/>
          </reference>
        </references>
      </pivotArea>
    </format>
    <format dxfId="129">
      <pivotArea dataOnly="0" labelOnly="1" outline="0" fieldPosition="0">
        <references count="2">
          <reference field="0" count="1" selected="0">
            <x v="29"/>
          </reference>
          <reference field="1" count="1">
            <x v="18"/>
          </reference>
        </references>
      </pivotArea>
    </format>
    <format dxfId="128">
      <pivotArea dataOnly="0" labelOnly="1" outline="0" fieldPosition="0">
        <references count="2">
          <reference field="0" count="1" selected="0">
            <x v="30"/>
          </reference>
          <reference field="1" count="1">
            <x v="7"/>
          </reference>
        </references>
      </pivotArea>
    </format>
    <format dxfId="127">
      <pivotArea dataOnly="0" labelOnly="1" outline="0" fieldPosition="0">
        <references count="2">
          <reference field="0" count="1" selected="0">
            <x v="31"/>
          </reference>
          <reference field="1" count="1">
            <x v="20"/>
          </reference>
        </references>
      </pivotArea>
    </format>
    <format dxfId="126">
      <pivotArea dataOnly="0" labelOnly="1" outline="0" fieldPosition="0">
        <references count="2">
          <reference field="0" count="1" selected="0">
            <x v="32"/>
          </reference>
          <reference field="1" count="1">
            <x v="32"/>
          </reference>
        </references>
      </pivotArea>
    </format>
    <format dxfId="125">
      <pivotArea dataOnly="0" labelOnly="1" outline="0" fieldPosition="0">
        <references count="2">
          <reference field="0" count="1" selected="0">
            <x v="33"/>
          </reference>
          <reference field="1" count="1">
            <x v="21"/>
          </reference>
        </references>
      </pivotArea>
    </format>
    <format dxfId="124">
      <pivotArea dataOnly="0" labelOnly="1" outline="0" fieldPosition="0">
        <references count="2">
          <reference field="0" count="1" selected="0">
            <x v="34"/>
          </reference>
          <reference field="1" count="1">
            <x v="19"/>
          </reference>
        </references>
      </pivotArea>
    </format>
    <format dxfId="123">
      <pivotArea dataOnly="0" labelOnly="1" outline="0" fieldPosition="0">
        <references count="2">
          <reference field="0" count="1" selected="0">
            <x v="35"/>
          </reference>
          <reference field="1" count="1">
            <x v="33"/>
          </reference>
        </references>
      </pivotArea>
    </format>
    <format dxfId="122">
      <pivotArea dataOnly="0" labelOnly="1" outline="0" fieldPosition="0">
        <references count="2">
          <reference field="0" count="1" selected="0">
            <x v="36"/>
          </reference>
          <reference field="1" count="1">
            <x v="14"/>
          </reference>
        </references>
      </pivotArea>
    </format>
    <format dxfId="121">
      <pivotArea dataOnly="0" labelOnly="1" outline="0" fieldPosition="0">
        <references count="2">
          <reference field="0" count="1" selected="0">
            <x v="37"/>
          </reference>
          <reference field="1" count="1">
            <x v="27"/>
          </reference>
        </references>
      </pivotArea>
    </format>
    <format dxfId="120">
      <pivotArea dataOnly="0" labelOnly="1" outline="0" fieldPosition="0">
        <references count="2">
          <reference field="0" count="1" selected="0">
            <x v="38"/>
          </reference>
          <reference field="1" count="1">
            <x v="16"/>
          </reference>
        </references>
      </pivotArea>
    </format>
    <format dxfId="119">
      <pivotArea dataOnly="0" labelOnly="1" outline="0" fieldPosition="0">
        <references count="2">
          <reference field="0" count="1" selected="0">
            <x v="39"/>
          </reference>
          <reference field="1" count="1">
            <x v="6"/>
          </reference>
        </references>
      </pivotArea>
    </format>
    <format dxfId="118">
      <pivotArea dataOnly="0" labelOnly="1" outline="0" fieldPosition="0">
        <references count="2">
          <reference field="0" count="1" selected="0">
            <x v="40"/>
          </reference>
          <reference field="1" count="1">
            <x v="34"/>
          </reference>
        </references>
      </pivotArea>
    </format>
    <format dxfId="117">
      <pivotArea dataOnly="0" labelOnly="1" outline="0" fieldPosition="0">
        <references count="2">
          <reference field="0" count="1" selected="0">
            <x v="41"/>
          </reference>
          <reference field="1" count="1">
            <x v="35"/>
          </reference>
        </references>
      </pivotArea>
    </format>
    <format dxfId="116">
      <pivotArea dataOnly="0" labelOnly="1" outline="0" fieldPosition="0">
        <references count="2">
          <reference field="0" count="1" selected="0">
            <x v="42"/>
          </reference>
          <reference field="1" count="1">
            <x v="36"/>
          </reference>
        </references>
      </pivotArea>
    </format>
    <format dxfId="115">
      <pivotArea dataOnly="0" labelOnly="1" outline="0" fieldPosition="0">
        <references count="2">
          <reference field="0" count="1" selected="0">
            <x v="43"/>
          </reference>
          <reference field="1" count="1">
            <x v="37"/>
          </reference>
        </references>
      </pivotArea>
    </format>
    <format dxfId="114">
      <pivotArea dataOnly="0" labelOnly="1" outline="0" fieldPosition="0">
        <references count="2">
          <reference field="0" count="1" selected="0">
            <x v="44"/>
          </reference>
          <reference field="1" count="1">
            <x v="38"/>
          </reference>
        </references>
      </pivotArea>
    </format>
    <format dxfId="113">
      <pivotArea dataOnly="0" labelOnly="1" outline="0" fieldPosition="0">
        <references count="2">
          <reference field="0" count="1" selected="0">
            <x v="45"/>
          </reference>
          <reference field="1" count="1">
            <x v="39"/>
          </reference>
        </references>
      </pivotArea>
    </format>
    <format dxfId="112">
      <pivotArea dataOnly="0" labelOnly="1" outline="0" fieldPosition="0">
        <references count="2">
          <reference field="0" count="1" selected="0">
            <x v="46"/>
          </reference>
          <reference field="1" count="1">
            <x v="40"/>
          </reference>
        </references>
      </pivotArea>
    </format>
    <format dxfId="111">
      <pivotArea dataOnly="0" labelOnly="1" outline="0" fieldPosition="0">
        <references count="2">
          <reference field="0" count="1" selected="0">
            <x v="47"/>
          </reference>
          <reference field="1" count="1">
            <x v="41"/>
          </reference>
        </references>
      </pivotArea>
    </format>
    <format dxfId="110">
      <pivotArea dataOnly="0" labelOnly="1" outline="0" fieldPosition="0">
        <references count="2">
          <reference field="0" count="1" selected="0">
            <x v="48"/>
          </reference>
          <reference field="1" count="1">
            <x v="42"/>
          </reference>
        </references>
      </pivotArea>
    </format>
    <format dxfId="109">
      <pivotArea dataOnly="0" labelOnly="1" outline="0" fieldPosition="0">
        <references count="2">
          <reference field="0" count="1" selected="0">
            <x v="49"/>
          </reference>
          <reference field="1" count="1">
            <x v="43"/>
          </reference>
        </references>
      </pivotArea>
    </format>
    <format dxfId="108">
      <pivotArea dataOnly="0" labelOnly="1" outline="0" fieldPosition="0">
        <references count="2">
          <reference field="0" count="1" selected="0">
            <x v="50"/>
          </reference>
          <reference field="1" count="1">
            <x v="44"/>
          </reference>
        </references>
      </pivotArea>
    </format>
    <format dxfId="107">
      <pivotArea dataOnly="0" labelOnly="1" outline="0" fieldPosition="0">
        <references count="2">
          <reference field="0" count="1" selected="0">
            <x v="51"/>
          </reference>
          <reference field="1" count="1">
            <x v="45"/>
          </reference>
        </references>
      </pivotArea>
    </format>
    <format dxfId="106">
      <pivotArea dataOnly="0" labelOnly="1" outline="0" fieldPosition="0">
        <references count="2">
          <reference field="0" count="1" selected="0">
            <x v="52"/>
          </reference>
          <reference field="1" count="1">
            <x v="46"/>
          </reference>
        </references>
      </pivotArea>
    </format>
    <format dxfId="105">
      <pivotArea dataOnly="0" labelOnly="1" outline="0" fieldPosition="0">
        <references count="2">
          <reference field="0" count="1" selected="0">
            <x v="53"/>
          </reference>
          <reference field="1" count="1">
            <x v="47"/>
          </reference>
        </references>
      </pivotArea>
    </format>
    <format dxfId="104">
      <pivotArea dataOnly="0" labelOnly="1" outline="0" fieldPosition="0">
        <references count="2">
          <reference field="0" count="1" selected="0">
            <x v="54"/>
          </reference>
          <reference field="1" count="1">
            <x v="48"/>
          </reference>
        </references>
      </pivotArea>
    </format>
    <format dxfId="103">
      <pivotArea dataOnly="0" labelOnly="1" outline="0" fieldPosition="0">
        <references count="2">
          <reference field="0" count="1" selected="0">
            <x v="55"/>
          </reference>
          <reference field="1" count="1">
            <x v="49"/>
          </reference>
        </references>
      </pivotArea>
    </format>
    <format dxfId="102">
      <pivotArea dataOnly="0" labelOnly="1" outline="0" fieldPosition="0">
        <references count="2">
          <reference field="0" count="1" selected="0">
            <x v="56"/>
          </reference>
          <reference field="1" count="1">
            <x v="50"/>
          </reference>
        </references>
      </pivotArea>
    </format>
    <format dxfId="101">
      <pivotArea dataOnly="0" labelOnly="1" outline="0" fieldPosition="0">
        <references count="2">
          <reference field="0" count="1" selected="0">
            <x v="57"/>
          </reference>
          <reference field="1" count="1">
            <x v="51"/>
          </reference>
        </references>
      </pivotArea>
    </format>
    <format dxfId="100">
      <pivotArea dataOnly="0" labelOnly="1" outline="0" fieldPosition="0">
        <references count="2">
          <reference field="0" count="1" selected="0">
            <x v="58"/>
          </reference>
          <reference field="1" count="1">
            <x v="52"/>
          </reference>
        </references>
      </pivotArea>
    </format>
    <format dxfId="99">
      <pivotArea dataOnly="0" labelOnly="1" outline="0" fieldPosition="0">
        <references count="2">
          <reference field="0" count="1" selected="0">
            <x v="59"/>
          </reference>
          <reference field="1" count="1">
            <x v="53"/>
          </reference>
        </references>
      </pivotArea>
    </format>
    <format dxfId="98">
      <pivotArea dataOnly="0" labelOnly="1" outline="0" fieldPosition="0">
        <references count="2">
          <reference field="0" count="1" selected="0">
            <x v="60"/>
          </reference>
          <reference field="1" count="1">
            <x v="54"/>
          </reference>
        </references>
      </pivotArea>
    </format>
    <format dxfId="97">
      <pivotArea dataOnly="0" labelOnly="1" outline="0" fieldPosition="0">
        <references count="2">
          <reference field="0" count="1" selected="0">
            <x v="61"/>
          </reference>
          <reference field="1" count="1">
            <x v="55"/>
          </reference>
        </references>
      </pivotArea>
    </format>
    <format dxfId="96">
      <pivotArea dataOnly="0" labelOnly="1" outline="0" fieldPosition="0">
        <references count="2">
          <reference field="0" count="1" selected="0">
            <x v="62"/>
          </reference>
          <reference field="1" count="1">
            <x v="56"/>
          </reference>
        </references>
      </pivotArea>
    </format>
    <format dxfId="95">
      <pivotArea dataOnly="0" labelOnly="1" outline="0" fieldPosition="0">
        <references count="2">
          <reference field="0" count="1" selected="0">
            <x v="63"/>
          </reference>
          <reference field="1" count="1">
            <x v="57"/>
          </reference>
        </references>
      </pivotArea>
    </format>
    <format dxfId="94">
      <pivotArea dataOnly="0" labelOnly="1" outline="0" fieldPosition="0">
        <references count="2">
          <reference field="0" count="1" selected="0">
            <x v="64"/>
          </reference>
          <reference field="1" count="1">
            <x v="58"/>
          </reference>
        </references>
      </pivotArea>
    </format>
    <format dxfId="93">
      <pivotArea dataOnly="0" labelOnly="1" outline="0" fieldPosition="0">
        <references count="2">
          <reference field="0" count="1" selected="0">
            <x v="65"/>
          </reference>
          <reference field="1" count="1">
            <x v="59"/>
          </reference>
        </references>
      </pivotArea>
    </format>
    <format dxfId="92">
      <pivotArea dataOnly="0" labelOnly="1" outline="0" fieldPosition="0">
        <references count="2">
          <reference field="0" count="1" selected="0">
            <x v="66"/>
          </reference>
          <reference field="1" count="1">
            <x v="59"/>
          </reference>
        </references>
      </pivotArea>
    </format>
    <format dxfId="91">
      <pivotArea dataOnly="0" labelOnly="1" outline="0" fieldPosition="0">
        <references count="2">
          <reference field="0" count="1" selected="0">
            <x v="67"/>
          </reference>
          <reference field="1" count="1">
            <x v="60"/>
          </reference>
        </references>
      </pivotArea>
    </format>
    <format dxfId="90">
      <pivotArea dataOnly="0" labelOnly="1" outline="0" fieldPosition="0">
        <references count="2">
          <reference field="0" count="1" selected="0">
            <x v="68"/>
          </reference>
          <reference field="1" count="1">
            <x v="61"/>
          </reference>
        </references>
      </pivotArea>
    </format>
    <format dxfId="89">
      <pivotArea dataOnly="0" labelOnly="1" outline="0" fieldPosition="0">
        <references count="2">
          <reference field="0" count="1" selected="0">
            <x v="69"/>
          </reference>
          <reference field="1" count="1">
            <x v="62"/>
          </reference>
        </references>
      </pivotArea>
    </format>
    <format dxfId="88">
      <pivotArea dataOnly="0" labelOnly="1" outline="0" fieldPosition="0">
        <references count="2">
          <reference field="0" count="1" selected="0">
            <x v="70"/>
          </reference>
          <reference field="1" count="1">
            <x v="62"/>
          </reference>
        </references>
      </pivotArea>
    </format>
    <format dxfId="87">
      <pivotArea dataOnly="0" labelOnly="1" outline="0" fieldPosition="0">
        <references count="2">
          <reference field="0" count="1" selected="0">
            <x v="71"/>
          </reference>
          <reference field="1" count="1">
            <x v="63"/>
          </reference>
        </references>
      </pivotArea>
    </format>
    <format dxfId="86">
      <pivotArea dataOnly="0" labelOnly="1" outline="0" fieldPosition="0">
        <references count="2">
          <reference field="0" count="1" selected="0">
            <x v="72"/>
          </reference>
          <reference field="1" count="1">
            <x v="64"/>
          </reference>
        </references>
      </pivotArea>
    </format>
    <format dxfId="85">
      <pivotArea dataOnly="0" labelOnly="1" outline="0" fieldPosition="0">
        <references count="2">
          <reference field="0" count="1" selected="0">
            <x v="73"/>
          </reference>
          <reference field="1" count="1">
            <x v="65"/>
          </reference>
        </references>
      </pivotArea>
    </format>
    <format dxfId="84">
      <pivotArea dataOnly="0" labelOnly="1" outline="0" fieldPosition="0">
        <references count="2">
          <reference field="0" count="1" selected="0">
            <x v="74"/>
          </reference>
          <reference field="1" count="1">
            <x v="66"/>
          </reference>
        </references>
      </pivotArea>
    </format>
    <format dxfId="83">
      <pivotArea dataOnly="0" labelOnly="1" outline="0" fieldPosition="0">
        <references count="2">
          <reference field="0" count="1" selected="0">
            <x v="75"/>
          </reference>
          <reference field="1" count="1">
            <x v="67"/>
          </reference>
        </references>
      </pivotArea>
    </format>
    <format dxfId="82">
      <pivotArea dataOnly="0" labelOnly="1" outline="0" fieldPosition="0">
        <references count="2">
          <reference field="0" count="1" selected="0">
            <x v="76"/>
          </reference>
          <reference field="1" count="1">
            <x v="68"/>
          </reference>
        </references>
      </pivotArea>
    </format>
    <format dxfId="81">
      <pivotArea dataOnly="0" labelOnly="1" outline="0" fieldPosition="0">
        <references count="2">
          <reference field="0" count="1" selected="0">
            <x v="77"/>
          </reference>
          <reference field="1" count="1">
            <x v="69"/>
          </reference>
        </references>
      </pivotArea>
    </format>
    <format dxfId="80">
      <pivotArea dataOnly="0" labelOnly="1" outline="0" fieldPosition="0">
        <references count="2">
          <reference field="0" count="1" selected="0">
            <x v="78"/>
          </reference>
          <reference field="1" count="1">
            <x v="70"/>
          </reference>
        </references>
      </pivotArea>
    </format>
    <format dxfId="79">
      <pivotArea dataOnly="0" labelOnly="1" outline="0" fieldPosition="0">
        <references count="2">
          <reference field="0" count="1" selected="0">
            <x v="79"/>
          </reference>
          <reference field="1" count="1">
            <x v="71"/>
          </reference>
        </references>
      </pivotArea>
    </format>
    <format dxfId="78">
      <pivotArea dataOnly="0" labelOnly="1" outline="0" fieldPosition="0">
        <references count="2">
          <reference field="0" count="1" selected="0">
            <x v="1"/>
          </reference>
          <reference field="1" count="1">
            <x v="4"/>
          </reference>
        </references>
      </pivotArea>
    </format>
    <format dxfId="77">
      <pivotArea dataOnly="0" labelOnly="1" outline="0" fieldPosition="0">
        <references count="2">
          <reference field="0" count="1" selected="0">
            <x v="2"/>
          </reference>
          <reference field="1" count="1">
            <x v="29"/>
          </reference>
        </references>
      </pivotArea>
    </format>
    <format dxfId="76">
      <pivotArea dataOnly="0" labelOnly="1" outline="0" fieldPosition="0">
        <references count="2">
          <reference field="0" count="1" selected="0">
            <x v="3"/>
          </reference>
          <reference field="1" count="1">
            <x v="24"/>
          </reference>
        </references>
      </pivotArea>
    </format>
    <format dxfId="75">
      <pivotArea dataOnly="0" labelOnly="1" outline="0" fieldPosition="0">
        <references count="2">
          <reference field="0" count="1" selected="0">
            <x v="4"/>
          </reference>
          <reference field="1" count="1">
            <x v="15"/>
          </reference>
        </references>
      </pivotArea>
    </format>
    <format dxfId="74">
      <pivotArea dataOnly="0" labelOnly="1" outline="0" fieldPosition="0">
        <references count="2">
          <reference field="0" count="1" selected="0">
            <x v="5"/>
          </reference>
          <reference field="1" count="1">
            <x v="15"/>
          </reference>
        </references>
      </pivotArea>
    </format>
    <format dxfId="73">
      <pivotArea dataOnly="0" labelOnly="1" outline="0" fieldPosition="0">
        <references count="2">
          <reference field="0" count="1" selected="0">
            <x v="6"/>
          </reference>
          <reference field="1" count="1">
            <x v="12"/>
          </reference>
        </references>
      </pivotArea>
    </format>
    <format dxfId="72">
      <pivotArea dataOnly="0" labelOnly="1" outline="0" fieldPosition="0">
        <references count="2">
          <reference field="0" count="1" selected="0">
            <x v="7"/>
          </reference>
          <reference field="1" count="1">
            <x v="10"/>
          </reference>
        </references>
      </pivotArea>
    </format>
    <format dxfId="71">
      <pivotArea dataOnly="0" labelOnly="1" outline="0" fieldPosition="0">
        <references count="2">
          <reference field="0" count="1" selected="0">
            <x v="8"/>
          </reference>
          <reference field="1" count="1">
            <x v="9"/>
          </reference>
        </references>
      </pivotArea>
    </format>
    <format dxfId="70">
      <pivotArea dataOnly="0" labelOnly="1" outline="0" fieldPosition="0">
        <references count="2">
          <reference field="0" count="1" selected="0">
            <x v="9"/>
          </reference>
          <reference field="1" count="1">
            <x v="1"/>
          </reference>
        </references>
      </pivotArea>
    </format>
    <format dxfId="69">
      <pivotArea dataOnly="0" labelOnly="1" outline="0" fieldPosition="0">
        <references count="2">
          <reference field="0" count="1" selected="0">
            <x v="10"/>
          </reference>
          <reference field="1" count="1">
            <x v="1"/>
          </reference>
        </references>
      </pivotArea>
    </format>
    <format dxfId="68">
      <pivotArea dataOnly="0" labelOnly="1" outline="0" fieldPosition="0">
        <references count="2">
          <reference field="0" count="1" selected="0">
            <x v="11"/>
          </reference>
          <reference field="1" count="1">
            <x v="25"/>
          </reference>
        </references>
      </pivotArea>
    </format>
    <format dxfId="67">
      <pivotArea dataOnly="0" labelOnly="1" outline="0" fieldPosition="0">
        <references count="2">
          <reference field="0" count="1" selected="0">
            <x v="12"/>
          </reference>
          <reference field="1" count="1">
            <x v="3"/>
          </reference>
        </references>
      </pivotArea>
    </format>
    <format dxfId="66">
      <pivotArea dataOnly="0" labelOnly="1" outline="0" fieldPosition="0">
        <references count="2">
          <reference field="0" count="1" selected="0">
            <x v="13"/>
          </reference>
          <reference field="1" count="1">
            <x v="13"/>
          </reference>
        </references>
      </pivotArea>
    </format>
    <format dxfId="65">
      <pivotArea dataOnly="0" labelOnly="1" outline="0" fieldPosition="0">
        <references count="2">
          <reference field="0" count="1" selected="0">
            <x v="14"/>
          </reference>
          <reference field="1" count="1">
            <x v="8"/>
          </reference>
        </references>
      </pivotArea>
    </format>
    <format dxfId="64">
      <pivotArea dataOnly="0" labelOnly="1" outline="0" fieldPosition="0">
        <references count="2">
          <reference field="0" count="1" selected="0">
            <x v="15"/>
          </reference>
          <reference field="1" count="1">
            <x v="28"/>
          </reference>
        </references>
      </pivotArea>
    </format>
    <format dxfId="63">
      <pivotArea dataOnly="0" labelOnly="1" outline="0" fieldPosition="0">
        <references count="2">
          <reference field="0" count="1" selected="0">
            <x v="16"/>
          </reference>
          <reference field="1" count="1">
            <x v="11"/>
          </reference>
        </references>
      </pivotArea>
    </format>
    <format dxfId="62">
      <pivotArea dataOnly="0" labelOnly="1" outline="0" fieldPosition="0">
        <references count="2">
          <reference field="0" count="1" selected="0">
            <x v="17"/>
          </reference>
          <reference field="1" count="1">
            <x v="26"/>
          </reference>
        </references>
      </pivotArea>
    </format>
    <format dxfId="61">
      <pivotArea dataOnly="0" labelOnly="1" outline="0" fieldPosition="0">
        <references count="2">
          <reference field="0" count="1" selected="0">
            <x v="18"/>
          </reference>
          <reference field="1" count="1">
            <x v="31"/>
          </reference>
        </references>
      </pivotArea>
    </format>
    <format dxfId="60">
      <pivotArea dataOnly="0" labelOnly="1" outline="0" fieldPosition="0">
        <references count="2">
          <reference field="0" count="1" selected="0">
            <x v="19"/>
          </reference>
          <reference field="1" count="1">
            <x v="31"/>
          </reference>
        </references>
      </pivotArea>
    </format>
    <format dxfId="59">
      <pivotArea dataOnly="0" labelOnly="1" outline="0" fieldPosition="0">
        <references count="2">
          <reference field="0" count="1" selected="0">
            <x v="20"/>
          </reference>
          <reference field="1" count="1">
            <x v="2"/>
          </reference>
        </references>
      </pivotArea>
    </format>
    <format dxfId="58">
      <pivotArea dataOnly="0" labelOnly="1" outline="0" fieldPosition="0">
        <references count="2">
          <reference field="0" count="1" selected="0">
            <x v="21"/>
          </reference>
          <reference field="1" count="1">
            <x v="30"/>
          </reference>
        </references>
      </pivotArea>
    </format>
    <format dxfId="57">
      <pivotArea dataOnly="0" labelOnly="1" outline="0" fieldPosition="0">
        <references count="2">
          <reference field="0" count="1" selected="0">
            <x v="22"/>
          </reference>
          <reference field="1" count="1">
            <x v="22"/>
          </reference>
        </references>
      </pivotArea>
    </format>
    <format dxfId="56">
      <pivotArea dataOnly="0" labelOnly="1" outline="0" fieldPosition="0">
        <references count="2">
          <reference field="0" count="1" selected="0">
            <x v="23"/>
          </reference>
          <reference field="1" count="1">
            <x v="22"/>
          </reference>
        </references>
      </pivotArea>
    </format>
    <format dxfId="55">
      <pivotArea dataOnly="0" labelOnly="1" outline="0" fieldPosition="0">
        <references count="2">
          <reference field="0" count="1" selected="0">
            <x v="24"/>
          </reference>
          <reference field="1" count="1">
            <x v="22"/>
          </reference>
        </references>
      </pivotArea>
    </format>
    <format dxfId="54">
      <pivotArea dataOnly="0" labelOnly="1" outline="0" fieldPosition="0">
        <references count="2">
          <reference field="0" count="1" selected="0">
            <x v="25"/>
          </reference>
          <reference field="1" count="1">
            <x v="22"/>
          </reference>
        </references>
      </pivotArea>
    </format>
    <format dxfId="53">
      <pivotArea dataOnly="0" labelOnly="1" outline="0" fieldPosition="0">
        <references count="2">
          <reference field="0" count="1" selected="0">
            <x v="26"/>
          </reference>
          <reference field="1" count="1">
            <x v="23"/>
          </reference>
        </references>
      </pivotArea>
    </format>
    <format dxfId="52">
      <pivotArea dataOnly="0" labelOnly="1" outline="0" fieldPosition="0">
        <references count="2">
          <reference field="0" count="1" selected="0">
            <x v="27"/>
          </reference>
          <reference field="1" count="1">
            <x v="5"/>
          </reference>
        </references>
      </pivotArea>
    </format>
    <format dxfId="51">
      <pivotArea dataOnly="0" labelOnly="1" outline="0" fieldPosition="0">
        <references count="2">
          <reference field="0" count="1" selected="0">
            <x v="28"/>
          </reference>
          <reference field="1" count="1">
            <x v="17"/>
          </reference>
        </references>
      </pivotArea>
    </format>
    <format dxfId="50">
      <pivotArea dataOnly="0" labelOnly="1" outline="0" fieldPosition="0">
        <references count="2">
          <reference field="0" count="1" selected="0">
            <x v="29"/>
          </reference>
          <reference field="1" count="1">
            <x v="18"/>
          </reference>
        </references>
      </pivotArea>
    </format>
    <format dxfId="49">
      <pivotArea dataOnly="0" labelOnly="1" outline="0" fieldPosition="0">
        <references count="2">
          <reference field="0" count="1" selected="0">
            <x v="30"/>
          </reference>
          <reference field="1" count="1">
            <x v="7"/>
          </reference>
        </references>
      </pivotArea>
    </format>
    <format dxfId="48">
      <pivotArea dataOnly="0" labelOnly="1" outline="0" fieldPosition="0">
        <references count="2">
          <reference field="0" count="1" selected="0">
            <x v="31"/>
          </reference>
          <reference field="1" count="1">
            <x v="20"/>
          </reference>
        </references>
      </pivotArea>
    </format>
    <format dxfId="47">
      <pivotArea dataOnly="0" labelOnly="1" outline="0" fieldPosition="0">
        <references count="2">
          <reference field="0" count="1" selected="0">
            <x v="32"/>
          </reference>
          <reference field="1" count="1">
            <x v="32"/>
          </reference>
        </references>
      </pivotArea>
    </format>
    <format dxfId="46">
      <pivotArea dataOnly="0" labelOnly="1" outline="0" fieldPosition="0">
        <references count="2">
          <reference field="0" count="1" selected="0">
            <x v="33"/>
          </reference>
          <reference field="1" count="1">
            <x v="21"/>
          </reference>
        </references>
      </pivotArea>
    </format>
    <format dxfId="45">
      <pivotArea dataOnly="0" labelOnly="1" outline="0" fieldPosition="0">
        <references count="2">
          <reference field="0" count="1" selected="0">
            <x v="34"/>
          </reference>
          <reference field="1" count="1">
            <x v="19"/>
          </reference>
        </references>
      </pivotArea>
    </format>
    <format dxfId="44">
      <pivotArea dataOnly="0" labelOnly="1" outline="0" fieldPosition="0">
        <references count="2">
          <reference field="0" count="1" selected="0">
            <x v="35"/>
          </reference>
          <reference field="1" count="1">
            <x v="33"/>
          </reference>
        </references>
      </pivotArea>
    </format>
    <format dxfId="43">
      <pivotArea dataOnly="0" labelOnly="1" outline="0" fieldPosition="0">
        <references count="2">
          <reference field="0" count="1" selected="0">
            <x v="36"/>
          </reference>
          <reference field="1" count="1">
            <x v="14"/>
          </reference>
        </references>
      </pivotArea>
    </format>
    <format dxfId="42">
      <pivotArea dataOnly="0" labelOnly="1" outline="0" fieldPosition="0">
        <references count="2">
          <reference field="0" count="1" selected="0">
            <x v="37"/>
          </reference>
          <reference field="1" count="1">
            <x v="27"/>
          </reference>
        </references>
      </pivotArea>
    </format>
    <format dxfId="41">
      <pivotArea dataOnly="0" labelOnly="1" outline="0" fieldPosition="0">
        <references count="2">
          <reference field="0" count="1" selected="0">
            <x v="38"/>
          </reference>
          <reference field="1" count="1">
            <x v="16"/>
          </reference>
        </references>
      </pivotArea>
    </format>
    <format dxfId="40">
      <pivotArea dataOnly="0" labelOnly="1" outline="0" fieldPosition="0">
        <references count="2">
          <reference field="0" count="1" selected="0">
            <x v="39"/>
          </reference>
          <reference field="1" count="1">
            <x v="6"/>
          </reference>
        </references>
      </pivotArea>
    </format>
    <format dxfId="39">
      <pivotArea dataOnly="0" labelOnly="1" outline="0" fieldPosition="0">
        <references count="2">
          <reference field="0" count="1" selected="0">
            <x v="40"/>
          </reference>
          <reference field="1" count="1">
            <x v="34"/>
          </reference>
        </references>
      </pivotArea>
    </format>
    <format dxfId="38">
      <pivotArea dataOnly="0" labelOnly="1" outline="0" fieldPosition="0">
        <references count="2">
          <reference field="0" count="1" selected="0">
            <x v="41"/>
          </reference>
          <reference field="1" count="1">
            <x v="35"/>
          </reference>
        </references>
      </pivotArea>
    </format>
    <format dxfId="37">
      <pivotArea dataOnly="0" labelOnly="1" outline="0" fieldPosition="0">
        <references count="2">
          <reference field="0" count="1" selected="0">
            <x v="42"/>
          </reference>
          <reference field="1" count="1">
            <x v="36"/>
          </reference>
        </references>
      </pivotArea>
    </format>
    <format dxfId="36">
      <pivotArea dataOnly="0" labelOnly="1" outline="0" fieldPosition="0">
        <references count="2">
          <reference field="0" count="1" selected="0">
            <x v="43"/>
          </reference>
          <reference field="1" count="1">
            <x v="37"/>
          </reference>
        </references>
      </pivotArea>
    </format>
    <format dxfId="35">
      <pivotArea dataOnly="0" labelOnly="1" outline="0" fieldPosition="0">
        <references count="2">
          <reference field="0" count="1" selected="0">
            <x v="44"/>
          </reference>
          <reference field="1" count="1">
            <x v="38"/>
          </reference>
        </references>
      </pivotArea>
    </format>
    <format dxfId="34">
      <pivotArea dataOnly="0" labelOnly="1" outline="0" fieldPosition="0">
        <references count="2">
          <reference field="0" count="1" selected="0">
            <x v="45"/>
          </reference>
          <reference field="1" count="1">
            <x v="39"/>
          </reference>
        </references>
      </pivotArea>
    </format>
    <format dxfId="33">
      <pivotArea dataOnly="0" labelOnly="1" outline="0" fieldPosition="0">
        <references count="2">
          <reference field="0" count="1" selected="0">
            <x v="46"/>
          </reference>
          <reference field="1" count="1">
            <x v="40"/>
          </reference>
        </references>
      </pivotArea>
    </format>
    <format dxfId="32">
      <pivotArea dataOnly="0" labelOnly="1" outline="0" fieldPosition="0">
        <references count="2">
          <reference field="0" count="1" selected="0">
            <x v="47"/>
          </reference>
          <reference field="1" count="1">
            <x v="41"/>
          </reference>
        </references>
      </pivotArea>
    </format>
    <format dxfId="31">
      <pivotArea dataOnly="0" labelOnly="1" outline="0" fieldPosition="0">
        <references count="2">
          <reference field="0" count="1" selected="0">
            <x v="48"/>
          </reference>
          <reference field="1" count="1">
            <x v="42"/>
          </reference>
        </references>
      </pivotArea>
    </format>
    <format dxfId="30">
      <pivotArea dataOnly="0" labelOnly="1" outline="0" fieldPosition="0">
        <references count="2">
          <reference field="0" count="1" selected="0">
            <x v="49"/>
          </reference>
          <reference field="1" count="1">
            <x v="43"/>
          </reference>
        </references>
      </pivotArea>
    </format>
    <format dxfId="29">
      <pivotArea dataOnly="0" labelOnly="1" outline="0" fieldPosition="0">
        <references count="2">
          <reference field="0" count="1" selected="0">
            <x v="50"/>
          </reference>
          <reference field="1" count="1">
            <x v="44"/>
          </reference>
        </references>
      </pivotArea>
    </format>
    <format dxfId="28">
      <pivotArea dataOnly="0" labelOnly="1" outline="0" fieldPosition="0">
        <references count="2">
          <reference field="0" count="1" selected="0">
            <x v="51"/>
          </reference>
          <reference field="1" count="1">
            <x v="45"/>
          </reference>
        </references>
      </pivotArea>
    </format>
    <format dxfId="27">
      <pivotArea dataOnly="0" labelOnly="1" outline="0" fieldPosition="0">
        <references count="2">
          <reference field="0" count="1" selected="0">
            <x v="52"/>
          </reference>
          <reference field="1" count="1">
            <x v="46"/>
          </reference>
        </references>
      </pivotArea>
    </format>
    <format dxfId="26">
      <pivotArea dataOnly="0" labelOnly="1" outline="0" fieldPosition="0">
        <references count="2">
          <reference field="0" count="1" selected="0">
            <x v="53"/>
          </reference>
          <reference field="1" count="1">
            <x v="47"/>
          </reference>
        </references>
      </pivotArea>
    </format>
    <format dxfId="25">
      <pivotArea dataOnly="0" labelOnly="1" outline="0" fieldPosition="0">
        <references count="2">
          <reference field="0" count="1" selected="0">
            <x v="54"/>
          </reference>
          <reference field="1" count="1">
            <x v="48"/>
          </reference>
        </references>
      </pivotArea>
    </format>
    <format dxfId="24">
      <pivotArea dataOnly="0" labelOnly="1" outline="0" fieldPosition="0">
        <references count="2">
          <reference field="0" count="1" selected="0">
            <x v="55"/>
          </reference>
          <reference field="1" count="1">
            <x v="49"/>
          </reference>
        </references>
      </pivotArea>
    </format>
    <format dxfId="23">
      <pivotArea dataOnly="0" labelOnly="1" outline="0" fieldPosition="0">
        <references count="2">
          <reference field="0" count="1" selected="0">
            <x v="56"/>
          </reference>
          <reference field="1" count="1">
            <x v="50"/>
          </reference>
        </references>
      </pivotArea>
    </format>
    <format dxfId="22">
      <pivotArea dataOnly="0" labelOnly="1" outline="0" fieldPosition="0">
        <references count="2">
          <reference field="0" count="1" selected="0">
            <x v="57"/>
          </reference>
          <reference field="1" count="1">
            <x v="51"/>
          </reference>
        </references>
      </pivotArea>
    </format>
    <format dxfId="21">
      <pivotArea dataOnly="0" labelOnly="1" outline="0" fieldPosition="0">
        <references count="2">
          <reference field="0" count="1" selected="0">
            <x v="58"/>
          </reference>
          <reference field="1" count="1">
            <x v="52"/>
          </reference>
        </references>
      </pivotArea>
    </format>
    <format dxfId="20">
      <pivotArea dataOnly="0" labelOnly="1" outline="0" fieldPosition="0">
        <references count="2">
          <reference field="0" count="1" selected="0">
            <x v="59"/>
          </reference>
          <reference field="1" count="1">
            <x v="53"/>
          </reference>
        </references>
      </pivotArea>
    </format>
    <format dxfId="19">
      <pivotArea dataOnly="0" labelOnly="1" outline="0" fieldPosition="0">
        <references count="2">
          <reference field="0" count="1" selected="0">
            <x v="60"/>
          </reference>
          <reference field="1" count="1">
            <x v="54"/>
          </reference>
        </references>
      </pivotArea>
    </format>
    <format dxfId="18">
      <pivotArea dataOnly="0" labelOnly="1" outline="0" fieldPosition="0">
        <references count="2">
          <reference field="0" count="1" selected="0">
            <x v="61"/>
          </reference>
          <reference field="1" count="1">
            <x v="55"/>
          </reference>
        </references>
      </pivotArea>
    </format>
    <format dxfId="17">
      <pivotArea dataOnly="0" labelOnly="1" outline="0" fieldPosition="0">
        <references count="2">
          <reference field="0" count="1" selected="0">
            <x v="62"/>
          </reference>
          <reference field="1" count="1">
            <x v="56"/>
          </reference>
        </references>
      </pivotArea>
    </format>
    <format dxfId="16">
      <pivotArea dataOnly="0" labelOnly="1" outline="0" fieldPosition="0">
        <references count="2">
          <reference field="0" count="1" selected="0">
            <x v="63"/>
          </reference>
          <reference field="1" count="1">
            <x v="57"/>
          </reference>
        </references>
      </pivotArea>
    </format>
    <format dxfId="15">
      <pivotArea dataOnly="0" labelOnly="1" outline="0" fieldPosition="0">
        <references count="2">
          <reference field="0" count="1" selected="0">
            <x v="64"/>
          </reference>
          <reference field="1" count="1">
            <x v="58"/>
          </reference>
        </references>
      </pivotArea>
    </format>
    <format dxfId="14">
      <pivotArea dataOnly="0" labelOnly="1" outline="0" fieldPosition="0">
        <references count="2">
          <reference field="0" count="1" selected="0">
            <x v="65"/>
          </reference>
          <reference field="1" count="1">
            <x v="59"/>
          </reference>
        </references>
      </pivotArea>
    </format>
    <format dxfId="13">
      <pivotArea dataOnly="0" labelOnly="1" outline="0" fieldPosition="0">
        <references count="2">
          <reference field="0" count="1" selected="0">
            <x v="66"/>
          </reference>
          <reference field="1" count="1">
            <x v="59"/>
          </reference>
        </references>
      </pivotArea>
    </format>
    <format dxfId="12">
      <pivotArea dataOnly="0" labelOnly="1" outline="0" fieldPosition="0">
        <references count="2">
          <reference field="0" count="1" selected="0">
            <x v="67"/>
          </reference>
          <reference field="1" count="1">
            <x v="60"/>
          </reference>
        </references>
      </pivotArea>
    </format>
    <format dxfId="11">
      <pivotArea dataOnly="0" labelOnly="1" outline="0" fieldPosition="0">
        <references count="2">
          <reference field="0" count="1" selected="0">
            <x v="68"/>
          </reference>
          <reference field="1" count="1">
            <x v="61"/>
          </reference>
        </references>
      </pivotArea>
    </format>
    <format dxfId="10">
      <pivotArea dataOnly="0" labelOnly="1" outline="0" fieldPosition="0">
        <references count="2">
          <reference field="0" count="1" selected="0">
            <x v="69"/>
          </reference>
          <reference field="1" count="1">
            <x v="62"/>
          </reference>
        </references>
      </pivotArea>
    </format>
    <format dxfId="9">
      <pivotArea dataOnly="0" labelOnly="1" outline="0" fieldPosition="0">
        <references count="2">
          <reference field="0" count="1" selected="0">
            <x v="70"/>
          </reference>
          <reference field="1" count="1">
            <x v="62"/>
          </reference>
        </references>
      </pivotArea>
    </format>
    <format dxfId="8">
      <pivotArea dataOnly="0" labelOnly="1" outline="0" fieldPosition="0">
        <references count="2">
          <reference field="0" count="1" selected="0">
            <x v="71"/>
          </reference>
          <reference field="1" count="1">
            <x v="63"/>
          </reference>
        </references>
      </pivotArea>
    </format>
    <format dxfId="7">
      <pivotArea dataOnly="0" labelOnly="1" outline="0" fieldPosition="0">
        <references count="2">
          <reference field="0" count="1" selected="0">
            <x v="72"/>
          </reference>
          <reference field="1" count="1">
            <x v="64"/>
          </reference>
        </references>
      </pivotArea>
    </format>
    <format dxfId="6">
      <pivotArea dataOnly="0" labelOnly="1" outline="0" fieldPosition="0">
        <references count="2">
          <reference field="0" count="1" selected="0">
            <x v="73"/>
          </reference>
          <reference field="1" count="1">
            <x v="65"/>
          </reference>
        </references>
      </pivotArea>
    </format>
    <format dxfId="5">
      <pivotArea dataOnly="0" labelOnly="1" outline="0" fieldPosition="0">
        <references count="2">
          <reference field="0" count="1" selected="0">
            <x v="74"/>
          </reference>
          <reference field="1" count="1">
            <x v="66"/>
          </reference>
        </references>
      </pivotArea>
    </format>
    <format dxfId="4">
      <pivotArea dataOnly="0" labelOnly="1" outline="0" fieldPosition="0">
        <references count="2">
          <reference field="0" count="1" selected="0">
            <x v="75"/>
          </reference>
          <reference field="1" count="1">
            <x v="67"/>
          </reference>
        </references>
      </pivotArea>
    </format>
    <format dxfId="3">
      <pivotArea dataOnly="0" labelOnly="1" outline="0" fieldPosition="0">
        <references count="2">
          <reference field="0" count="1" selected="0">
            <x v="76"/>
          </reference>
          <reference field="1" count="1">
            <x v="68"/>
          </reference>
        </references>
      </pivotArea>
    </format>
    <format dxfId="2">
      <pivotArea dataOnly="0" labelOnly="1" outline="0" fieldPosition="0">
        <references count="2">
          <reference field="0" count="1" selected="0">
            <x v="77"/>
          </reference>
          <reference field="1" count="1">
            <x v="69"/>
          </reference>
        </references>
      </pivotArea>
    </format>
    <format dxfId="1">
      <pivotArea dataOnly="0" labelOnly="1" outline="0" fieldPosition="0">
        <references count="2">
          <reference field="0" count="1" selected="0">
            <x v="78"/>
          </reference>
          <reference field="1" count="1">
            <x v="70"/>
          </reference>
        </references>
      </pivotArea>
    </format>
    <format dxfId="0">
      <pivotArea dataOnly="0" labelOnly="1" outline="0" fieldPosition="0">
        <references count="2">
          <reference field="0" count="1" selected="0">
            <x v="79"/>
          </reference>
          <reference field="1" count="1">
            <x v="71"/>
          </reference>
        </references>
      </pivotArea>
    </format>
  </formats>
  <pivotTableStyleInfo name="PivotStyleDark11" showRowHeaders="1" showColHeaders="0"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V99"/>
  <sheetViews>
    <sheetView workbookViewId="0">
      <selection activeCell="C88" sqref="C88"/>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2.5703125" customWidth="1"/>
    <col min="24" max="32" width="9.140625" customWidth="1"/>
  </cols>
  <sheetData>
    <row r="1" spans="2:22" ht="15.75" thickBot="1" x14ac:dyDescent="0.3"/>
    <row r="2" spans="2:22" ht="62.25" customHeight="1" thickBot="1" x14ac:dyDescent="0.3">
      <c r="B2" s="83" t="s">
        <v>29</v>
      </c>
      <c r="C2" s="84"/>
      <c r="D2" s="85"/>
    </row>
    <row r="3" spans="2:22" ht="15.75" thickBot="1" x14ac:dyDescent="0.3"/>
    <row r="4" spans="2:22" ht="39" customHeight="1" x14ac:dyDescent="0.25">
      <c r="B4" s="92" t="s">
        <v>77</v>
      </c>
      <c r="C4" s="93"/>
      <c r="D4" s="94"/>
    </row>
    <row r="5" spans="2:22" ht="52.5" customHeight="1" thickBot="1" x14ac:dyDescent="0.3">
      <c r="B5" s="86"/>
      <c r="C5" s="87"/>
      <c r="D5" s="88"/>
    </row>
    <row r="6" spans="2:22" ht="36.75" customHeight="1" thickBot="1" x14ac:dyDescent="0.3">
      <c r="B6" s="86"/>
      <c r="C6" s="87"/>
      <c r="D6" s="88"/>
      <c r="F6" s="68" t="s">
        <v>209</v>
      </c>
      <c r="G6" s="47"/>
    </row>
    <row r="7" spans="2:22" ht="3.75" customHeight="1" thickBot="1" x14ac:dyDescent="0.3">
      <c r="B7" s="61"/>
      <c r="C7" s="62"/>
      <c r="D7" s="63"/>
      <c r="G7" s="47"/>
    </row>
    <row r="8" spans="2:22" ht="46.5" customHeight="1" thickBot="1" x14ac:dyDescent="0.3">
      <c r="B8" s="89"/>
      <c r="C8" s="90"/>
      <c r="D8" s="91"/>
      <c r="F8" s="68" t="s">
        <v>210</v>
      </c>
      <c r="G8" s="47"/>
    </row>
    <row r="10" spans="2:22" s="3" customFormat="1" ht="16.5" thickBot="1" x14ac:dyDescent="0.3">
      <c r="H10" s="46"/>
      <c r="I10" s="46"/>
      <c r="J10" s="46"/>
      <c r="N10" s="44"/>
    </row>
    <row r="11" spans="2:22" s="3" customFormat="1" ht="54.75" customHeight="1" thickBot="1" x14ac:dyDescent="0.3">
      <c r="B11" s="36" t="s">
        <v>0</v>
      </c>
      <c r="C11" s="1" t="s">
        <v>76</v>
      </c>
      <c r="D11" s="2" t="s">
        <v>101</v>
      </c>
      <c r="E11" s="2" t="s">
        <v>102</v>
      </c>
      <c r="F11" s="55" t="s">
        <v>165</v>
      </c>
      <c r="G11" s="6" t="s">
        <v>1</v>
      </c>
      <c r="H11" s="46" t="s">
        <v>109</v>
      </c>
      <c r="I11" s="46" t="s">
        <v>110</v>
      </c>
      <c r="J11" s="46" t="s">
        <v>111</v>
      </c>
      <c r="M11" s="44"/>
      <c r="O11" s="46" t="s">
        <v>131</v>
      </c>
      <c r="P11" s="46" t="s">
        <v>133</v>
      </c>
      <c r="Q11" s="46" t="s">
        <v>135</v>
      </c>
      <c r="R11" s="46" t="s">
        <v>132</v>
      </c>
      <c r="S11" s="46" t="s">
        <v>134</v>
      </c>
      <c r="U11" s="3" t="s">
        <v>166</v>
      </c>
      <c r="V11" s="3" t="s">
        <v>167</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 xml:space="preserve">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Al fine di evitare che i bandi siano modellati su caratteristiche specifiche di un determinato potenziale concorrente, i requisiti richiesti dal responsabile del servizio e la tipologia di prove da inserire nel bando, sono definite congiuntamente, dal responsabile dell'ufficio personale, dal segretario generale e dal responsabile del servizio a cui  la risorsa è destinata. Occorre verificare
-l'acquisizione dichiarazione assenza di cause di incompatibilità e inconferibilità
- il rispetto degli obblighi previsti codice di comportamento dell’ente 
-le motivazioni che possano avere determinato la eventuale ridefinizione dei requisiti per la partecipazione 
-le motivazioni che possano avere generato eventuali revoche del bando
-l’incarico componente della commissione esaminatrice
-l’assenza conflitto di interesse
- il rispetto dei vincoli normativi
- il rispetto dei vincoli di spesa
- la conferibilità dell’incarico di componente commissione
- l’adeguatezza dei criteri di accesso
- i requisiti professionali
- il rispetto obblighi di trasparenza
</v>
      </c>
    </row>
    <row r="13" spans="2:22" s="3" customFormat="1" ht="20.100000000000001" customHeight="1" thickBot="1" x14ac:dyDescent="0.3">
      <c r="B13" s="58">
        <f t="shared" ref="B13:B61"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1"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1"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 xml:space="preserve">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Pertanto, occorre verificare:                      -il conferimento incarico mediante procedura a evidenza pubblica 
-l'attribuzione incarico con previsioni di verifica (cronoprogramma attuativo) 
-l'estensione del rispetto degli obblighi previsti codice di comportamento dell’ente
-l'assenza conflitto di interessi
-l'acquisizione all’atto dell’incarico della dichiarazione di assenza di incompatibilità 
-il rispetto degli obblighi di trasparenza e pubblicazione
-la pubblicazione tempestiva nel link “Amministrazione Trasparente” comprensivo di curriculum vitae dell’incaricato, della dichiarazione di assenza incompatibilità/inconferibilità e del compenso previsto
</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 xml:space="preserve">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amministrazione.Occorre pertanto verificare                                                                                                 -l'esplicitazione dei requisiti di ammissione in modo logico, ragionevole e proporzionale in modo da assicurare la massima partecipazione
-la specificazione dei criteri di aggiudicazione in modo da assicurare la qualità della prestazione richiesta
-la definizione certa e puntuale dell'oggetto della prestazione, con riferimento a tempi, dimensioni e modalità di attuazione a cui ricollegare il diritto alla controprestazione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-l'acquisizione delle dichiarazioni relative alla inesistenza di cause di incompatibilità, conflitto di interesse od obbligo di astensione
</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 xml:space="preserve">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Occorre verificare:                                                                                                                 - la motivazione sulla scelta della tipologia dei soggetti a cui affidare l'appalto
- l'esplicitazione dei requisiti al fine di giustificarne la loro puntuale individuazione
-la specificazione dei criteri di aggiudicazione in modo da assicurare parità di trattamento
-la definizione certa e puntuale dell'oggetto della prestazione, con riferimento a tempi, dimensioni e modalità di attuazione a cui ricollegare il diritto alla controprestazione o l'attivazione di misure di garanzia o revoca
- la prescrizione di clausole di garanzia in funzione della tipicità del contratto
-l'estensione del rispetto degli obblighi previsti codice di comportamento dell’ente 
-l'indicazione puntuale degli strumenti di verifica della regolarità delle prestazioni oggetto del contratto
-l'indicazione del responsabile del procedimento
-l' acquisizione delle dichiarazioni relative alla inesistenza di cause di incompatibilità, conflitto di interesse od obbligo di astensione
- la certificazione dell'accesso al MEPA o dell'eventuale deroga
-l'attribuzione del CIG (codice identificativo gara)
- l'attribuzione del CUP se previsto (codice unico di progetto) 
- la verifica della regolarità contributiva  DURC
</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75"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Verifica morosità entrate patrimoniali</v>
      </c>
      <c r="D26" s="4" t="str">
        <f>'15'!F2</f>
        <v>SI</v>
      </c>
      <c r="E26" s="4" t="str">
        <f>IF(D26="SI",IF('15'!$B$44="Presenti campi non compilati","Errore","OK"),"-")</f>
        <v>OK</v>
      </c>
      <c r="F26" s="56" t="str">
        <f>IF(D26="SI",IF('15'!$A$47&lt;&gt;"","SI","NO"),"-")</f>
        <v>SI</v>
      </c>
      <c r="G26" s="3" t="str">
        <f t="shared" si="6"/>
        <v>15 - Verifica morosità entrate patrimoniali</v>
      </c>
      <c r="H26" s="50">
        <f>IF(AND(D26="SI",E26="OK"),'15'!$B$24,"Processo non sottoposto a mappatura e valutazione del rischio")</f>
        <v>2.8333333333333335</v>
      </c>
      <c r="I26" s="50">
        <f>IF(AND(D26="SI",E26="OK"),'15'!$B$40,"")</f>
        <v>1</v>
      </c>
      <c r="J26" s="50">
        <f>IF(AND(D26="SI",E26="OK"),'15'!$B$44,"")</f>
        <v>2.8333333333333335</v>
      </c>
      <c r="L26" s="3">
        <v>15</v>
      </c>
      <c r="M26" s="44" t="str">
        <f t="shared" si="7"/>
        <v>15</v>
      </c>
      <c r="O26" s="46">
        <f t="shared" si="0"/>
        <v>0</v>
      </c>
      <c r="P26" s="46" t="str">
        <f t="shared" si="1"/>
        <v>15 - Verifica morosità entrate patrimoniali</v>
      </c>
      <c r="Q26" s="46">
        <f t="shared" si="2"/>
        <v>0</v>
      </c>
      <c r="R26" s="46">
        <f t="shared" si="3"/>
        <v>0</v>
      </c>
      <c r="S26" s="46">
        <f t="shared" si="4"/>
        <v>0</v>
      </c>
      <c r="T26" s="3">
        <v>15</v>
      </c>
      <c r="U26" t="str">
        <f>IF(AND(D26="SI",E26="OK",'15'!$A$47&lt;&gt;""),M26&amp;" - "&amp;C26,"")</f>
        <v>15 - Verifica morosità entrate patrimoniali</v>
      </c>
      <c r="V26" s="3" t="str">
        <f>IF(AND(U26&lt;&gt;"",'15'!$A$47&lt;&gt;""),'15'!$A$47,"")</f>
        <v>Monitoraggio semestrale sul tasso di morosità dei canoni dovuti all'Ente per la locazione di immobili. Report semestrale al RPCT sulle situazioni verificate</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Autorizzazioni al funzionamento e accreditamento unità offerta sociale</v>
      </c>
      <c r="D33" s="4" t="str">
        <f>'22'!$F$2</f>
        <v>SI</v>
      </c>
      <c r="E33" s="4" t="str">
        <f>IF(D33="SI",IF('22'!$B$44="Presenti campi non compilati","Errore","OK"),"-")</f>
        <v>OK</v>
      </c>
      <c r="F33" s="56" t="str">
        <f>IF(D33="SI",IF('22'!$A$47&lt;&gt;"","SI","NO"),"-")</f>
        <v>SI</v>
      </c>
      <c r="G33" s="3" t="str">
        <f t="shared" si="6"/>
        <v>22 - Autorizzazioni al funzionamento e accreditamento unità offerta sociale</v>
      </c>
      <c r="H33" s="50">
        <f>IF(AND(D33="SI",E33="OK"),'22'!$B$24,"Processo non sottoposto a mappatura e valutazione del rischio")</f>
        <v>3.1666666666666665</v>
      </c>
      <c r="I33" s="50">
        <f>IF(AND(D33="SI",E33="OK"),'22'!$B$40,"")</f>
        <v>1.5</v>
      </c>
      <c r="J33" s="50">
        <f>IF(AND(D33="SI",E33="OK"),'22'!$B$44,"")</f>
        <v>4.75</v>
      </c>
      <c r="L33" s="3">
        <v>22</v>
      </c>
      <c r="M33" s="44" t="str">
        <f t="shared" si="7"/>
        <v>22</v>
      </c>
      <c r="O33" s="46">
        <f t="shared" si="0"/>
        <v>0</v>
      </c>
      <c r="P33" s="46">
        <f t="shared" si="1"/>
        <v>0</v>
      </c>
      <c r="Q33" s="46" t="str">
        <f t="shared" si="2"/>
        <v>22 - Autorizzazioni al funzionamento e accreditamento unità offerta sociale</v>
      </c>
      <c r="R33" s="46">
        <f t="shared" si="3"/>
        <v>0</v>
      </c>
      <c r="S33" s="46">
        <f t="shared" si="4"/>
        <v>0</v>
      </c>
      <c r="T33" s="3">
        <v>22</v>
      </c>
      <c r="U33" t="str">
        <f>IF(AND(D33="SI",E33="OK",'22'!$A$47&lt;&gt;""),M33&amp;" - "&amp;C33,"")</f>
        <v>22 - Autorizzazioni al funzionamento e accreditamento unità offerta sociale</v>
      </c>
      <c r="V33" s="3" t="str">
        <f>IF(AND(U33&lt;&gt;"",'22'!$A$47&lt;&gt;""),'22'!$A$47,"")</f>
        <v>Rapporto semestrale al responsabile anticorruzione delle richieste pervenute e delle autorizzazioni concesse e dinigate.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 xml:space="preserve"> La carta d'identità viene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 xml:space="preserve">I processi che ineriscono alla raccolta pratica e allo smaltimento quotidiano saranno rispondenti al contratto di servizio con l'ente gestore e pertanto sono difficili da individuare fattispecie corruttive. </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nella misura in cui questo ente ha avviato un processo di adozione del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 xml:space="preserve"> Per quanto riguarda la gestione delle concessioni cimiteriali è stato adottato un apposito regolamento con relative tariffe.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1" si="8">IF(AND(D44="SI",E44="OK"),IF(AND(J44&gt;0,J44&lt;=1),G44,),)</f>
        <v>0</v>
      </c>
      <c r="P44" s="46" t="str">
        <f t="shared" ref="P44:P61" si="9">IF(AND(D44="SI",E44="OK"),IF(AND(J44&gt;1,J44&lt;=4),G44,),)</f>
        <v>33 - Gestione delle tombe di famiglia</v>
      </c>
      <c r="Q44" s="46">
        <f t="shared" ref="Q44:Q61" si="10">IF(AND(D44="SI",E44="OK"),IF(AND(J44&gt;4,J44&lt;=9),G44,),)</f>
        <v>0</v>
      </c>
      <c r="R44" s="46">
        <f t="shared" ref="R44:R61" si="11">IF(AND(D44="SI",E44="OK"),IF(AND(J44&gt;9,J44&lt;=16),G44,),)</f>
        <v>0</v>
      </c>
      <c r="S44" s="46">
        <f t="shared" ref="S44:S61"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è prevista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 riferimento alle misure di cui alla scheda n. 8. Nella fissazione delle regole che stanno alla base della concessione dei patrocini vanno individuate le regole particolari per quelli onerosi.</v>
      </c>
    </row>
    <row r="47" spans="2:22" s="3" customFormat="1" ht="30.75" thickBot="1" x14ac:dyDescent="0.3">
      <c r="B47" s="58">
        <f t="shared" si="5"/>
        <v>36</v>
      </c>
      <c r="C47" s="21" t="str">
        <f>'36'!A3</f>
        <v>Ammissioni alle agevolazioni in materia socio assistenziale contributi per pagamento retta servizi sociali</v>
      </c>
      <c r="D47" s="4" t="str">
        <f>'36'!$F$2</f>
        <v>SI</v>
      </c>
      <c r="E47" s="4" t="str">
        <f>IF(D47="SI",IF('36'!$B$44="Presenti campi non compilati","Errore","OK"),"-")</f>
        <v>OK</v>
      </c>
      <c r="F47" s="56" t="str">
        <f>IF(D47="SI",IF('36'!$A$47&lt;&gt;"","SI","NO"),"-")</f>
        <v>SI</v>
      </c>
      <c r="G47" s="3" t="str">
        <f t="shared" si="6"/>
        <v>36 - Ammissioni alle agevolazioni in materia socio assistenziale contributi per pagamento retta servizi sociali</v>
      </c>
      <c r="H47" s="50">
        <f>IF(AND(D47="SI",E47="OK"),'36'!$B$24,"Processo non sottoposto a mappatura e valutazione del rischio")</f>
        <v>3</v>
      </c>
      <c r="I47" s="50">
        <f>IF(AND(D47="SI",E47="OK"),'36'!$B$40,"")</f>
        <v>1.25</v>
      </c>
      <c r="J47" s="50">
        <f>IF(AND(D47="SI",E47="OK"),'36'!$B$44,"")</f>
        <v>3.75</v>
      </c>
      <c r="L47" s="3">
        <v>36</v>
      </c>
      <c r="M47" s="44" t="str">
        <f t="shared" si="7"/>
        <v>36</v>
      </c>
      <c r="O47" s="46">
        <f t="shared" si="8"/>
        <v>0</v>
      </c>
      <c r="P47" s="46" t="str">
        <f t="shared" si="9"/>
        <v>36 - Ammissioni alle agevolazioni in materia socio assistenziale contributi per pagamento retta servizi sociali</v>
      </c>
      <c r="Q47" s="46">
        <f t="shared" si="10"/>
        <v>0</v>
      </c>
      <c r="R47" s="46">
        <f t="shared" si="11"/>
        <v>0</v>
      </c>
      <c r="S47" s="46">
        <f t="shared" si="12"/>
        <v>0</v>
      </c>
      <c r="T47" s="3">
        <v>36</v>
      </c>
      <c r="U47" t="str">
        <f>IF(AND(D47="SI",E47="OK",'36'!$A$47&lt;&gt;""),M47&amp;" - "&amp;C47,"")</f>
        <v>36 - Ammissioni alle agevolazioni in materia socio assistenziale contributi per pagamento retta servizi sociali</v>
      </c>
      <c r="V47" s="3" t="str">
        <f>IF(AND(U47&lt;&gt;"",'36'!$A$47&lt;&gt;""),'36'!$A$47,"")</f>
        <v>Verifica a cura del dirigente/responsabile del procedimento, di concerto con l'ufficio tributi e la polizia locale, della veridicità delle dichiarazioni rese dal soggetto beneficiario.</v>
      </c>
    </row>
    <row r="48" spans="2:22" s="3" customFormat="1" ht="20.100000000000001" customHeight="1" thickBot="1" x14ac:dyDescent="0.3">
      <c r="B48" s="58">
        <f t="shared" si="5"/>
        <v>37</v>
      </c>
      <c r="C48" s="21" t="str">
        <f>'37'!A3</f>
        <v>Erogazioni contributi e sussidi buoni - vaucher regionali</v>
      </c>
      <c r="D48" s="4" t="str">
        <f>'37'!$F$2</f>
        <v>SI</v>
      </c>
      <c r="E48" s="4" t="str">
        <f>IF(D48="SI",IF('37'!$B$44="Presenti campi non compilati","Errore","OK"),"-")</f>
        <v>OK</v>
      </c>
      <c r="F48" s="56" t="str">
        <f>IF(D48="SI",IF('37'!$A$47&lt;&gt;"","SI","NO"),"-")</f>
        <v>SI</v>
      </c>
      <c r="G48" s="3" t="str">
        <f t="shared" si="6"/>
        <v>37 - Erogazioni contributi e sussidi buoni - vaucher regionali</v>
      </c>
      <c r="H48" s="50">
        <f>IF(AND(D48="SI",E48="OK"),'37'!$B$24,"Processo non sottoposto a mappatura e valutazione del rischio")</f>
        <v>3.3333333333333335</v>
      </c>
      <c r="I48" s="50">
        <f>IF(AND(D48="SI",E48="OK"),'37'!$B$40,"")</f>
        <v>1.5</v>
      </c>
      <c r="J48" s="50">
        <f>IF(AND(D48="SI",E48="OK"),'37'!$B$44,"")</f>
        <v>5</v>
      </c>
      <c r="L48" s="3">
        <v>37</v>
      </c>
      <c r="M48" s="44" t="str">
        <f t="shared" si="7"/>
        <v>37</v>
      </c>
      <c r="O48" s="46">
        <f t="shared" si="8"/>
        <v>0</v>
      </c>
      <c r="P48" s="46">
        <f t="shared" si="9"/>
        <v>0</v>
      </c>
      <c r="Q48" s="46" t="str">
        <f t="shared" si="10"/>
        <v>37 - Erogazioni contributi e sussidi buoni - vaucher regionali</v>
      </c>
      <c r="R48" s="46">
        <f t="shared" si="11"/>
        <v>0</v>
      </c>
      <c r="S48" s="46">
        <f t="shared" si="12"/>
        <v>0</v>
      </c>
      <c r="T48" s="3">
        <v>37</v>
      </c>
      <c r="U48" t="str">
        <f>IF(AND(D48="SI",E48="OK",'37'!$A$47&lt;&gt;""),M48&amp;" - "&amp;C48,"")</f>
        <v>37 - Erogazioni contributi e sussidi buoni - vaucher regionali</v>
      </c>
      <c r="V48" s="3" t="str">
        <f>IF(AND(U48&lt;&gt;"",'37'!$A$47&lt;&gt;""),'37'!$A$47,"")</f>
        <v>Pubblicità dei criteri di assegnazione dei contributi, sussidi e buoni voucher regionali. Motivazione puntuale dell'atto con il quale viene disposta la concessione di un beneficio economico salvaguardando la privacy.Pubblicazione dei provvedimenti di assegnazione dei benefici economici. Verifica puntuale rispetto della normativa regionale.</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Rispetto della Legge n. 241/90 e del D.lgs. n. 267/2000 e delle norme speciali.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 xml:space="preserve">Vanno distinte designazioni che prevedono un compenso dalle designazioni che invece prevedano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v>
      </c>
    </row>
    <row r="51" spans="2:22" s="3" customFormat="1" ht="20.100000000000001" customHeight="1" thickBot="1" x14ac:dyDescent="0.3">
      <c r="B51" s="58">
        <f t="shared" si="5"/>
        <v>40</v>
      </c>
      <c r="C51" s="21" t="str">
        <f>'40'!A3</f>
        <v xml:space="preserve">Variante in corso di esecuzione del contratto </v>
      </c>
      <c r="D51" s="4" t="str">
        <f>'40'!$F$2</f>
        <v>SI</v>
      </c>
      <c r="E51" s="4" t="str">
        <f>IF(D51="SI",IF('40'!$B$44="Presenti campi non compilati","Errore","OK"),"-")</f>
        <v>OK</v>
      </c>
      <c r="F51" s="56" t="str">
        <f>IF(D51="SI",IF('40'!$A$47&lt;&gt;"","SI","NO"),"-")</f>
        <v>SI</v>
      </c>
      <c r="G51" s="3" t="str">
        <f t="shared" si="6"/>
        <v xml:space="preserve">40 - Variante in corso di esecuzione del contratto </v>
      </c>
      <c r="H51" s="50">
        <f>IF(AND(D51="SI",E51="OK"),'40'!$B$24,"Processo non sottoposto a mappatura e valutazione del rischio")</f>
        <v>3</v>
      </c>
      <c r="I51" s="50">
        <f>IF(AND(D51="SI",E51="OK"),'40'!$B$40,"")</f>
        <v>1.25</v>
      </c>
      <c r="J51" s="50">
        <f>IF(AND(D51="SI",E51="OK"),'40'!$B$44,"")</f>
        <v>3.75</v>
      </c>
      <c r="L51" s="3">
        <v>40</v>
      </c>
      <c r="M51" s="44" t="str">
        <f t="shared" si="7"/>
        <v>40</v>
      </c>
      <c r="O51" s="46">
        <f t="shared" si="8"/>
        <v>0</v>
      </c>
      <c r="P51" s="46" t="str">
        <f t="shared" si="9"/>
        <v xml:space="preserve">40 - Variante in corso di esecuzione del contratto </v>
      </c>
      <c r="Q51" s="46">
        <f t="shared" si="10"/>
        <v>0</v>
      </c>
      <c r="R51" s="46">
        <f t="shared" si="11"/>
        <v>0</v>
      </c>
      <c r="S51" s="46">
        <f t="shared" si="12"/>
        <v>0</v>
      </c>
      <c r="T51" s="3">
        <v>40</v>
      </c>
      <c r="U51" t="str">
        <f>IF(AND(D51="SI",E51="OK",'40'!$A$47&lt;&gt;""),M51&amp;" - "&amp;C51,"")</f>
        <v xml:space="preserve">40 - Variante in corso di esecuzione del contratto </v>
      </c>
      <c r="V51" s="3" t="str">
        <f>IF(AND(U51&lt;&gt;"",'40'!$A$47&lt;&gt;""),'40'!$A$47,"")</f>
        <v>Obbligo di adeguata e specifica motivazione nell'atto di approvazione delle varianti specificandone le cause. Obbligo di comunicare al RPC, con cadenza semestrale gli atti adozioni in corso d'opera. Verifica del corretto assolvimento dell'obbligo di comunicazione dell'ANAC delle variazioni approvate e autorizzate ai sensi dell'art.106 del D.lgs.  50/2016.</v>
      </c>
    </row>
    <row r="52" spans="2:22" s="3" customFormat="1" ht="20.100000000000001" customHeight="1" thickBot="1" x14ac:dyDescent="0.3">
      <c r="B52" s="58">
        <f t="shared" si="5"/>
        <v>41</v>
      </c>
      <c r="C52" s="21" t="str">
        <f>'41'!A3</f>
        <v>Autorizzazioni al personale</v>
      </c>
      <c r="D52" s="4" t="str">
        <f>'41'!$F$2</f>
        <v>SI</v>
      </c>
      <c r="E52" s="4" t="str">
        <f>IF(D52="SI",IF('41'!$B$44="Presenti campi non compilati","Errore","OK"),"-")</f>
        <v>OK</v>
      </c>
      <c r="F52" s="56" t="str">
        <f>IF(D52="SI",IF('41'!$A$47&lt;&gt;"","SI","NO"),"-")</f>
        <v>SI</v>
      </c>
      <c r="G52" s="3" t="str">
        <f t="shared" si="6"/>
        <v>41 - Autorizzazioni al personale</v>
      </c>
      <c r="H52" s="50">
        <f>IF(AND(D52="SI",E52="OK"),'41'!$B$24,"Processo non sottoposto a mappatura e valutazione del rischio")</f>
        <v>1.8333333333333333</v>
      </c>
      <c r="I52" s="50">
        <f>IF(AND(D52="SI",E52="OK"),'41'!$B$40,"")</f>
        <v>2.5</v>
      </c>
      <c r="J52" s="50">
        <f>IF(AND(D52="SI",E52="OK"),'41'!$B$44,"")</f>
        <v>4.583333333333333</v>
      </c>
      <c r="L52" s="3">
        <v>41</v>
      </c>
      <c r="M52" s="44" t="str">
        <f t="shared" si="7"/>
        <v>41</v>
      </c>
      <c r="O52" s="46">
        <f t="shared" si="8"/>
        <v>0</v>
      </c>
      <c r="P52" s="46">
        <f t="shared" si="9"/>
        <v>0</v>
      </c>
      <c r="Q52" s="46" t="str">
        <f t="shared" si="10"/>
        <v>41 - Autorizzazioni al personale</v>
      </c>
      <c r="R52" s="46">
        <f t="shared" si="11"/>
        <v>0</v>
      </c>
      <c r="S52" s="46">
        <f t="shared" si="12"/>
        <v>0</v>
      </c>
      <c r="T52" s="3">
        <v>41</v>
      </c>
      <c r="U52" t="str">
        <f>IF(AND(D52="SI",E52="OK",'41'!$A$47&lt;&gt;""),M52&amp;" - "&amp;C52,"")</f>
        <v>41 - Autorizzazioni al personale</v>
      </c>
      <c r="V52" s="3" t="str">
        <f>IF(AND(U52&lt;&gt;"",'41'!$A$47&lt;&gt;""),'41'!$A$47,"")</f>
        <v>Rispetto del codice di comportamento.</v>
      </c>
    </row>
    <row r="53" spans="2:22" s="3" customFormat="1" ht="20.100000000000001" customHeight="1" thickBot="1" x14ac:dyDescent="0.3">
      <c r="B53" s="58">
        <f t="shared" si="5"/>
        <v>42</v>
      </c>
      <c r="C53" s="21" t="str">
        <f>'42'!A3</f>
        <v>Transazioni, accordi bonari e arbitrati</v>
      </c>
      <c r="D53" s="4" t="str">
        <f>'42'!$F$2</f>
        <v>SI</v>
      </c>
      <c r="E53" s="4" t="str">
        <f>IF(D53="SI",IF('42'!$B$44="Presenti campi non compilati","Errore","OK"),"-")</f>
        <v>OK</v>
      </c>
      <c r="F53" s="56" t="str">
        <f>IF(D53="SI",IF('42'!$A$47&lt;&gt;"","SI","NO"),"-")</f>
        <v>SI</v>
      </c>
      <c r="G53" s="3" t="str">
        <f t="shared" si="6"/>
        <v>42 - Transazioni, accordi bonari e arbitrati</v>
      </c>
      <c r="H53" s="50">
        <f>IF(AND(D53="SI",E53="OK"),'42'!$B$24,"Processo non sottoposto a mappatura e valutazione del rischio")</f>
        <v>2.6666666666666665</v>
      </c>
      <c r="I53" s="50">
        <f>IF(AND(D53="SI",E53="OK"),'42'!$B$40,"")</f>
        <v>2.75</v>
      </c>
      <c r="J53" s="50">
        <f>IF(AND(D53="SI",E53="OK"),'42'!$B$44,"")</f>
        <v>7.333333333333333</v>
      </c>
      <c r="L53" s="3">
        <v>42</v>
      </c>
      <c r="M53" s="44" t="str">
        <f t="shared" si="7"/>
        <v>42</v>
      </c>
      <c r="O53" s="46">
        <f t="shared" si="8"/>
        <v>0</v>
      </c>
      <c r="P53" s="46">
        <f t="shared" si="9"/>
        <v>0</v>
      </c>
      <c r="Q53" s="46" t="str">
        <f t="shared" si="10"/>
        <v>42 - Transazioni, accordi bonari e arbitrati</v>
      </c>
      <c r="R53" s="46">
        <f t="shared" si="11"/>
        <v>0</v>
      </c>
      <c r="S53" s="46">
        <f t="shared" si="12"/>
        <v>0</v>
      </c>
      <c r="T53" s="3">
        <v>42</v>
      </c>
      <c r="U53" t="str">
        <f>IF(AND(D53="SI",E53="OK",'42'!$A$47&lt;&gt;""),M53&amp;" - "&amp;C53,"")</f>
        <v>42 - Transazioni, accordi bonari e arbitrati</v>
      </c>
      <c r="V53" s="3" t="str">
        <f>IF(AND(U53&lt;&gt;"",'42'!$A$47&lt;&gt;""),'42'!$A$47,"")</f>
        <v>Adeguata e analitica motivazione dell'atto e degli interventi da attuare sugli immobili comunali. Pubblicazione sul sito istituzionale del Comune del soggetto/beneficiario e dell'importo economico.</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 xml:space="preserve">Borse di studio, trasporto e mense scolastiche </v>
      </c>
      <c r="D55" s="4" t="str">
        <f>'44'!$F$2</f>
        <v>SI</v>
      </c>
      <c r="E55" s="4" t="str">
        <f>IF(D55="SI",IF('44'!$B$44="Presenti campi non compilati","Errore","OK"),"-")</f>
        <v>OK</v>
      </c>
      <c r="F55" s="56" t="str">
        <f>IF(D55="SI",IF('44'!$A$47&lt;&gt;"","SI","NO"),"-")</f>
        <v>SI</v>
      </c>
      <c r="G55" s="3" t="str">
        <f t="shared" si="6"/>
        <v xml:space="preserve">44 - Borse di studio, trasporto e mense scolastiche </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 xml:space="preserve">44 - Borse di studio, trasporto e mense scolastiche </v>
      </c>
      <c r="Q55" s="46">
        <f t="shared" si="10"/>
        <v>0</v>
      </c>
      <c r="R55" s="46">
        <f t="shared" si="11"/>
        <v>0</v>
      </c>
      <c r="S55" s="46">
        <f t="shared" si="12"/>
        <v>0</v>
      </c>
      <c r="T55" s="3">
        <v>44</v>
      </c>
      <c r="U55" t="str">
        <f>IF(AND(D55="SI",E55="OK",'44'!$A$47&lt;&gt;""),M55&amp;" - "&amp;C55,"")</f>
        <v xml:space="preserve">44 - Borse di studio, trasporto e mense scolastiche </v>
      </c>
      <c r="V55" s="3" t="str">
        <f>IF(AND(U55&lt;&gt;"",'44'!$A$47&lt;&gt;""),'44'!$A$47,"")</f>
        <v>Pubblicità dei criteri adottati dall'Amministrazione e verifica della corretta applicazione. Controlli a campione.</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 xml:space="preserve">Controllo servizi esternalizzati </v>
      </c>
      <c r="D57" s="4" t="str">
        <f>'46'!$F$2</f>
        <v>SI</v>
      </c>
      <c r="E57" s="4" t="str">
        <f>IF(D57="SI",IF('46'!$B$44="Presenti campi non compilati","Errore","OK"),"-")</f>
        <v>OK</v>
      </c>
      <c r="F57" s="56" t="str">
        <f>IF(D57="SI",IF('46'!$A$47&lt;&gt;"","SI","NO"),"-")</f>
        <v>SI</v>
      </c>
      <c r="G57" s="3" t="str">
        <f t="shared" si="6"/>
        <v xml:space="preserve">46 - Controllo servizi esternalizzati </v>
      </c>
      <c r="H57" s="50">
        <f>IF(AND(D57="SI",E57="OK"),'46'!$B$24,"Processo non sottoposto a mappatura e valutazione del rischio")</f>
        <v>3.3333333333333335</v>
      </c>
      <c r="I57" s="50">
        <f>IF(AND(D57="SI",E57="OK"),'46'!$B$40,"")</f>
        <v>2.75</v>
      </c>
      <c r="J57" s="50">
        <f>IF(AND(D57="SI",E57="OK"),'46'!$B$44,"")</f>
        <v>9.1666666666666679</v>
      </c>
      <c r="L57" s="3">
        <v>46</v>
      </c>
      <c r="M57" s="44" t="str">
        <f t="shared" si="7"/>
        <v>46</v>
      </c>
      <c r="O57" s="46">
        <f t="shared" si="8"/>
        <v>0</v>
      </c>
      <c r="P57" s="46">
        <f t="shared" si="9"/>
        <v>0</v>
      </c>
      <c r="Q57" s="46">
        <f t="shared" si="10"/>
        <v>0</v>
      </c>
      <c r="R57" s="46" t="str">
        <f t="shared" si="11"/>
        <v xml:space="preserve">46 - Controllo servizi esternalizzati </v>
      </c>
      <c r="S57" s="46">
        <f t="shared" si="12"/>
        <v>0</v>
      </c>
      <c r="T57" s="3">
        <v>46</v>
      </c>
      <c r="U57" t="str">
        <f>IF(AND(D57="SI",E57="OK",'46'!$A$47&lt;&gt;""),M57&amp;" - "&amp;C57,"")</f>
        <v xml:space="preserve">46 - Controllo servizi esternalizzati </v>
      </c>
      <c r="V57" s="3" t="str">
        <f>IF(AND(U57&lt;&gt;"",'46'!$A$47&lt;&gt;""),'46'!$A$47,"")</f>
        <v xml:space="preserve">Esercizio del controllo analogo sugli Enti/Società che gestiscono i servizi esternalizzati. Indagine di Customer Satifisaction. </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affidamenti di gestioni di questo tipo, si provveda sempre sulla base di procedimenti ad evidenza pubblica e si sposta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49</v>
      </c>
      <c r="C59" s="21" t="str">
        <f>'49'!$A$3</f>
        <v>Registrazioni e rilascio certificazioni in materia anagrafica ed elettorale</v>
      </c>
      <c r="D59" s="4" t="str">
        <f>'49'!$F$2</f>
        <v>SI</v>
      </c>
      <c r="E59" s="4" t="str">
        <f>IF(D59="SI",IF('49'!$B$44="Presenti campi non compilati","Errore","OK"),"-")</f>
        <v>OK</v>
      </c>
      <c r="F59" s="56" t="str">
        <f>IF(D59="SI",IF('49'!$A$47&lt;&gt;"","SI","NO"),"-")</f>
        <v>SI</v>
      </c>
      <c r="G59" s="3" t="str">
        <f t="shared" si="6"/>
        <v>49 - Registrazioni e rilascio certificazioni in materia anagrafica ed elettorale</v>
      </c>
      <c r="H59" s="50">
        <f>IF(AND(D59="SI",E59="OK"),'49'!$B$24,"Processo non sottoposto a mappatura e valutazione del rischio")</f>
        <v>3.1666666666666665</v>
      </c>
      <c r="I59" s="50">
        <f>IF(AND(D59="SI",E59="OK"),'49'!$B$40,"")</f>
        <v>0.75</v>
      </c>
      <c r="J59" s="50">
        <f>IF(AND(D59="SI",E59="OK"),'49'!$B$44,"")</f>
        <v>2.375</v>
      </c>
      <c r="L59" s="3">
        <v>49</v>
      </c>
      <c r="M59" s="44" t="str">
        <f t="shared" si="7"/>
        <v>49</v>
      </c>
      <c r="O59" s="46">
        <f t="shared" si="8"/>
        <v>0</v>
      </c>
      <c r="P59" s="46" t="str">
        <f t="shared" si="9"/>
        <v>49 - Registrazioni e rilascio certificazioni in materia anagrafica ed elettorale</v>
      </c>
      <c r="Q59" s="46">
        <f t="shared" si="10"/>
        <v>0</v>
      </c>
      <c r="R59" s="46">
        <f t="shared" si="11"/>
        <v>0</v>
      </c>
      <c r="S59" s="46">
        <f t="shared" si="12"/>
        <v>0</v>
      </c>
      <c r="T59" s="3">
        <v>49</v>
      </c>
      <c r="U59" t="str">
        <f>IF(AND(D59="SI",E59="OK",'49'!$A$47&lt;&gt;""),M59&amp;" - "&amp;C59,"")</f>
        <v>49 - Registrazioni e rilascio certificazioni in materia anagrafica ed elettorale</v>
      </c>
      <c r="V59" s="3" t="str">
        <f>IF(AND(U59&lt;&gt;"",'49'!$A$47&lt;&gt;""),'49'!$A$47,"")</f>
        <v>Adozione di procedure standardizzate</v>
      </c>
    </row>
    <row r="60" spans="2:22" ht="20.100000000000001" customHeight="1" thickBot="1" x14ac:dyDescent="0.3">
      <c r="B60" s="58">
        <f t="shared" si="5"/>
        <v>52</v>
      </c>
      <c r="C60" s="21" t="str">
        <f>'52'!$A$3</f>
        <v xml:space="preserve">Rilascio nuove residenze </v>
      </c>
      <c r="D60" s="4" t="str">
        <f>'52'!$F$2</f>
        <v>SI</v>
      </c>
      <c r="E60" s="4" t="str">
        <f>IF(D60="SI",IF('52'!$B$44="Presenti campi non compilati","Errore","OK"),"-")</f>
        <v>OK</v>
      </c>
      <c r="F60" s="56" t="str">
        <f>IF(D60="SI",IF('52'!$A$47&lt;&gt;"","SI","NO"),"-")</f>
        <v>SI</v>
      </c>
      <c r="G60" s="3" t="str">
        <f t="shared" si="6"/>
        <v xml:space="preserve">52 - Rilascio nuove residenze </v>
      </c>
      <c r="H60" s="50">
        <f>IF(AND(D60="SI",E60="OK"),'52'!$B$24,"Processo non sottoposto a mappatura e valutazione del rischio")</f>
        <v>2.5</v>
      </c>
      <c r="I60" s="50">
        <f>IF(AND(D60="SI",E60="OK"),'52'!$B$40,"")</f>
        <v>1</v>
      </c>
      <c r="J60" s="50">
        <f>IF(AND(D60="SI",E60="OK"),'52'!$B$44,"")</f>
        <v>2.5</v>
      </c>
      <c r="L60" s="3">
        <v>52</v>
      </c>
      <c r="M60" s="44" t="str">
        <f t="shared" si="7"/>
        <v>52</v>
      </c>
      <c r="O60" s="46">
        <f t="shared" si="8"/>
        <v>0</v>
      </c>
      <c r="P60" s="46" t="str">
        <f t="shared" si="9"/>
        <v xml:space="preserve">52 - Rilascio nuove residenze </v>
      </c>
      <c r="Q60" s="46">
        <f t="shared" si="10"/>
        <v>0</v>
      </c>
      <c r="R60" s="46">
        <f t="shared" si="11"/>
        <v>0</v>
      </c>
      <c r="S60" s="46">
        <f t="shared" si="12"/>
        <v>0</v>
      </c>
      <c r="T60" s="3">
        <v>52</v>
      </c>
      <c r="U60" t="str">
        <f>IF(AND(D60="SI",E60="OK",'52'!$A$47&lt;&gt;""),M60&amp;" - "&amp;C60,"")</f>
        <v xml:space="preserve">52 - Rilascio nuove residenze </v>
      </c>
      <c r="V60" s="3" t="str">
        <f>IF(AND(U60&lt;&gt;"",'52'!$A$47&lt;&gt;""),'52'!$A$47,"")</f>
        <v>Verifica delle operazioni compiute dagli ufficiali d'anagrafe tenuto conto che il procedimento si basa anche sulle riusltanze degli accertamenti compiuti  dagli Agenti di Polizia Locale in merito al requisito della dimora abituale.</v>
      </c>
    </row>
    <row r="61" spans="2:22" ht="20.100000000000001" customHeight="1" thickBot="1" x14ac:dyDescent="0.3">
      <c r="B61" s="58">
        <f t="shared" si="5"/>
        <v>53</v>
      </c>
      <c r="C61" s="21" t="str">
        <f>'53'!$A$3</f>
        <v xml:space="preserve">Trascrizioni sui registri di Stato Civile </v>
      </c>
      <c r="D61" s="4" t="str">
        <f>'53'!$F$2</f>
        <v>SI</v>
      </c>
      <c r="E61" s="4" t="str">
        <f>IF(D61="SI",IF('53'!$B$44="Presenti campi non compilati","Errore","OK"),"-")</f>
        <v>OK</v>
      </c>
      <c r="F61" s="56" t="str">
        <f>IF(D61="SI",IF('53'!$A$47&lt;&gt;"","SI","NO"),"-")</f>
        <v>SI</v>
      </c>
      <c r="G61" s="3" t="str">
        <f t="shared" si="6"/>
        <v xml:space="preserve">53 - Trascrizioni sui registri di Stato Civile </v>
      </c>
      <c r="H61" s="50">
        <f>IF(AND(D61="SI",E61="OK"),'53'!$B$24,"Processo non sottoposto a mappatura e valutazione del rischio")</f>
        <v>2.5</v>
      </c>
      <c r="I61" s="50">
        <f>IF(AND(D61="SI",E61="OK"),'53'!$B$40,"")</f>
        <v>1</v>
      </c>
      <c r="J61" s="50">
        <f>IF(AND(D61="SI",E61="OK"),'53'!$B$44,"")</f>
        <v>2.5</v>
      </c>
      <c r="L61" s="3">
        <v>53</v>
      </c>
      <c r="M61" s="44" t="str">
        <f t="shared" si="7"/>
        <v>53</v>
      </c>
      <c r="O61" s="46">
        <f t="shared" si="8"/>
        <v>0</v>
      </c>
      <c r="P61" s="46" t="str">
        <f t="shared" si="9"/>
        <v xml:space="preserve">53 - Trascrizioni sui registri di Stato Civile </v>
      </c>
      <c r="Q61" s="46">
        <f t="shared" si="10"/>
        <v>0</v>
      </c>
      <c r="R61" s="46">
        <f t="shared" si="11"/>
        <v>0</v>
      </c>
      <c r="S61" s="46">
        <f t="shared" si="12"/>
        <v>0</v>
      </c>
      <c r="T61" s="3">
        <v>53</v>
      </c>
      <c r="U61" t="str">
        <f>IF(AND(D61="SI",E61="OK",'53'!$A$47&lt;&gt;""),M61&amp;" - "&amp;C61,"")</f>
        <v xml:space="preserve">53 - Trascrizioni sui registri di Stato Civile </v>
      </c>
      <c r="V61" s="3" t="str">
        <f>IF(AND(U61&lt;&gt;"",'53'!$A$47&lt;&gt;""),'53'!$A$47,"")</f>
        <v>Rispetto delle procedure previste dal manuale sulla  qualità.</v>
      </c>
    </row>
    <row r="62" spans="2:22" ht="20.100000000000001" customHeight="1" thickBot="1" x14ac:dyDescent="0.3">
      <c r="B62" s="58">
        <f t="shared" ref="B62" si="13">IF(OR(C62="Nuova scheda",C62=""),"",T62)</f>
        <v>54</v>
      </c>
      <c r="C62" s="21" t="str">
        <f>'54'!$A$3</f>
        <v xml:space="preserve">Procedimento disciplinare </v>
      </c>
      <c r="D62" s="4" t="str">
        <f>'54'!$F$2</f>
        <v>SI</v>
      </c>
      <c r="E62" s="4" t="str">
        <f>IF(D62="SI",IF('54'!$B$44="Presenti campi non compilati","Errore","OK"),"-")</f>
        <v>OK</v>
      </c>
      <c r="F62" s="56" t="str">
        <f>IF(D62="SI",IF('54'!$A$47&lt;&gt;"","SI","NO"),"-")</f>
        <v>SI</v>
      </c>
      <c r="G62" s="3" t="str">
        <f t="shared" ref="G62" si="14">IF(OR(C62="Nuova scheda",C62=""),"",M62&amp;" - "&amp;C62)</f>
        <v xml:space="preserve">54 - Procedimento disciplinare </v>
      </c>
      <c r="H62" s="50">
        <f>IF(AND(D62="SI",E62="OK"),'54'!$B$24,"Processo non sottoposto a mappatura e valutazione del rischio")</f>
        <v>2.6666666666666665</v>
      </c>
      <c r="I62" s="50">
        <f>IF(AND(D62="SI",E62="OK"),'54'!$B$40,"")</f>
        <v>1.75</v>
      </c>
      <c r="J62" s="50">
        <f>IF(AND(D62="SI",E62="OK"),'54'!$B$44,"")</f>
        <v>4.6666666666666661</v>
      </c>
      <c r="L62" s="3">
        <v>54</v>
      </c>
      <c r="M62" s="44" t="str">
        <f t="shared" ref="M62" si="15">IF(L62&lt;&gt;0,TEXT(L62,"00"),"")</f>
        <v>54</v>
      </c>
      <c r="O62" s="46">
        <f t="shared" ref="O62" si="16">IF(AND(D62="SI",E62="OK"),IF(AND(J62&gt;0,J62&lt;=1),G62,),)</f>
        <v>0</v>
      </c>
      <c r="P62" s="46">
        <f t="shared" ref="P62" si="17">IF(AND(D62="SI",E62="OK"),IF(AND(J62&gt;1,J62&lt;=4),G62,),)</f>
        <v>0</v>
      </c>
      <c r="Q62" s="46" t="str">
        <f t="shared" ref="Q62" si="18">IF(AND(D62="SI",E62="OK"),IF(AND(J62&gt;4,J62&lt;=9),G62,),)</f>
        <v xml:space="preserve">54 - Procedimento disciplinare </v>
      </c>
      <c r="R62" s="46">
        <f t="shared" ref="R62" si="19">IF(AND(D62="SI",E62="OK"),IF(AND(J62&gt;9,J62&lt;=16),G62,),)</f>
        <v>0</v>
      </c>
      <c r="S62" s="46">
        <f t="shared" ref="S62" si="20">IF(AND(D62="SI",E62="OK"),IF(AND(J62&gt;16,J62&lt;=25),G62,),)</f>
        <v>0</v>
      </c>
      <c r="T62" s="3">
        <v>54</v>
      </c>
      <c r="U62" t="str">
        <f>IF(AND(D62="SI",E62="OK",'54'!$A$47&lt;&gt;""),M62&amp;" - "&amp;C62,"")</f>
        <v xml:space="preserve">54 - Procedimento disciplinare </v>
      </c>
      <c r="V62" s="3" t="str">
        <f>IF(AND(U62&lt;&gt;"",'54'!$A$47&lt;&gt;""),'54'!$A$47,"")</f>
        <v>Verifica della correttta applicazione delle norme in materia di contestazione di illeciti disciplinari e di irrogazione delle sanzione in forma graduata e proporzionata;  Obbligo di comunicaizone semestrale al RPC sui procedimenti disciplinari avviati/conclusi e sulle sanzioni disciplianari irrogate.</v>
      </c>
    </row>
    <row r="63" spans="2:22" ht="20.100000000000001" customHeight="1" thickBot="1" x14ac:dyDescent="0.3">
      <c r="B63" s="58">
        <f t="shared" ref="B63:B77" si="21">IF(OR(C63="Nuova scheda",C63=""),"",T63)</f>
        <v>55</v>
      </c>
      <c r="C63" s="21" t="str">
        <f>'55'!$A$3</f>
        <v xml:space="preserve">Controllo affissioni abusive </v>
      </c>
      <c r="D63" s="4" t="str">
        <f>'55'!$F$2</f>
        <v>SI</v>
      </c>
      <c r="E63" s="4" t="str">
        <f>IF(D63="SI",IF('55'!$B$44="Presenti campi non compilati","Errore","OK"),"-")</f>
        <v>OK</v>
      </c>
      <c r="F63" s="56" t="str">
        <f>IF(D63="SI",IF('55'!$A$47&lt;&gt;"","SI","NO"),"-")</f>
        <v>SI</v>
      </c>
      <c r="G63" s="3" t="str">
        <f t="shared" ref="G63:G77" si="22">IF(OR(C63="Nuova scheda",C63=""),"",M63&amp;" - "&amp;C63)</f>
        <v xml:space="preserve">55 - Controllo affissioni abusive </v>
      </c>
      <c r="H63" s="50">
        <f>IF(AND(D63="SI",E63="OK"),'55'!$B$24,"Processo non sottoposto a mappatura e valutazione del rischio")</f>
        <v>2.8333333333333335</v>
      </c>
      <c r="I63" s="50">
        <f>IF(AND(D63="SI",E63="OK"),'55'!$B$40,"")</f>
        <v>1.5</v>
      </c>
      <c r="J63" s="50">
        <f>IF(AND(D63="SI",E63="OK"),'55'!$B$44,"")</f>
        <v>4.25</v>
      </c>
      <c r="L63" s="3">
        <v>55</v>
      </c>
      <c r="M63" s="44" t="str">
        <f t="shared" ref="M63:M77" si="23">IF(L63&lt;&gt;0,TEXT(L63,"00"),"")</f>
        <v>55</v>
      </c>
      <c r="O63" s="46">
        <f t="shared" ref="O63:O77" si="24">IF(AND(D63="SI",E63="OK"),IF(AND(J63&gt;0,J63&lt;=1),G63,),)</f>
        <v>0</v>
      </c>
      <c r="P63" s="46">
        <f t="shared" ref="P63:P77" si="25">IF(AND(D63="SI",E63="OK"),IF(AND(J63&gt;1,J63&lt;=4),G63,),)</f>
        <v>0</v>
      </c>
      <c r="Q63" s="46" t="str">
        <f t="shared" ref="Q63:Q77" si="26">IF(AND(D63="SI",E63="OK"),IF(AND(J63&gt;4,J63&lt;=9),G63,),)</f>
        <v xml:space="preserve">55 - Controllo affissioni abusive </v>
      </c>
      <c r="R63" s="46">
        <f t="shared" ref="R63:R77" si="27">IF(AND(D63="SI",E63="OK"),IF(AND(J63&gt;9,J63&lt;=16),G63,),)</f>
        <v>0</v>
      </c>
      <c r="S63" s="46">
        <f t="shared" ref="S63:S77" si="28">IF(AND(D63="SI",E63="OK"),IF(AND(J63&gt;16,J63&lt;=25),G63,),)</f>
        <v>0</v>
      </c>
      <c r="T63" s="3">
        <v>55</v>
      </c>
      <c r="U63" t="str">
        <f>IF(AND(D63="SI",E63="OK",'55'!$A$47&lt;&gt;""),M63&amp;" - "&amp;C63,"")</f>
        <v xml:space="preserve">55 - Controllo affissioni abusive </v>
      </c>
      <c r="V63" s="3" t="str">
        <f>IF(AND(U63&lt;&gt;"",'55'!$A$47&lt;&gt;""),'55'!$A$47,"")</f>
        <v>Gestione delle segnalazioni da parte del Dirigente. Verifica della corretta applicazione del regolamento e delle sanzioni previste.</v>
      </c>
    </row>
    <row r="64" spans="2:22" ht="20.100000000000001" customHeight="1" thickBot="1" x14ac:dyDescent="0.3">
      <c r="B64" s="58">
        <f t="shared" si="21"/>
        <v>56</v>
      </c>
      <c r="C64" s="21" t="str">
        <f>'56'!$A$3</f>
        <v>Indennizzi, risarcimenti e rimborsi</v>
      </c>
      <c r="D64" s="4" t="str">
        <f>'56'!$F$2</f>
        <v>SI</v>
      </c>
      <c r="E64" s="4" t="str">
        <f>IF(D64="SI",IF('56'!$B$44="Presenti campi non compilati","Errore","OK"),"-")</f>
        <v>OK</v>
      </c>
      <c r="F64" s="56" t="str">
        <f>IF(D64="SI",IF('56'!$A$47&lt;&gt;"","SI","NO"),"-")</f>
        <v>SI</v>
      </c>
      <c r="G64" s="3" t="str">
        <f t="shared" si="22"/>
        <v>56 - Indennizzi, risarcimenti e rimborsi</v>
      </c>
      <c r="H64" s="50">
        <f>IF(AND(D64="SI",E64="OK"),'56'!$B$24,"Processo non sottoposto a mappatura e valutazione del rischio")</f>
        <v>3.3333333333333335</v>
      </c>
      <c r="I64" s="50">
        <f>IF(AND(D64="SI",E64="OK"),'56'!$B$40,"")</f>
        <v>1.25</v>
      </c>
      <c r="J64" s="50">
        <f>IF(AND(D64="SI",E64="OK"),'56'!$B$44,"")</f>
        <v>4.166666666666667</v>
      </c>
      <c r="L64" s="3">
        <v>56</v>
      </c>
      <c r="M64" s="44" t="str">
        <f t="shared" si="23"/>
        <v>56</v>
      </c>
      <c r="O64" s="46">
        <f t="shared" si="24"/>
        <v>0</v>
      </c>
      <c r="P64" s="46">
        <f t="shared" si="25"/>
        <v>0</v>
      </c>
      <c r="Q64" s="46" t="str">
        <f t="shared" si="26"/>
        <v>56 - Indennizzi, risarcimenti e rimborsi</v>
      </c>
      <c r="R64" s="46">
        <f t="shared" si="27"/>
        <v>0</v>
      </c>
      <c r="S64" s="46">
        <f t="shared" si="28"/>
        <v>0</v>
      </c>
      <c r="T64" s="3">
        <v>56</v>
      </c>
      <c r="U64" t="str">
        <f>IF(AND(D64="SI",E64="OK",'56'!$A$47&lt;&gt;""),M64&amp;" - "&amp;C64,"")</f>
        <v>56 - Indennizzi, risarcimenti e rimborsi</v>
      </c>
      <c r="V64" s="3" t="str">
        <f>IF(AND(U64&lt;&gt;"",'56'!$A$47&lt;&gt;""),'56'!$A$47,"")</f>
        <v xml:space="preserve">Adeguata e analitica movitrazione dell'atto e degli interventi da attuare sugli immobili comunali. Pubblicazione sul sito istituzionale del comune del soggetto/beneficiario e dell'importo economico </v>
      </c>
    </row>
    <row r="65" spans="2:22" ht="20.100000000000001" customHeight="1" thickBot="1" x14ac:dyDescent="0.3">
      <c r="B65" s="58">
        <f t="shared" si="21"/>
        <v>57</v>
      </c>
      <c r="C65" s="21" t="str">
        <f>'57'!$A$3</f>
        <v>Subbapalto</v>
      </c>
      <c r="D65" s="4" t="str">
        <f>'57'!$F$2</f>
        <v>SI</v>
      </c>
      <c r="E65" s="4" t="str">
        <f>IF(D65="SI",IF('57'!$B$44="Presenti campi non compilati","Errore","OK"),"-")</f>
        <v>OK</v>
      </c>
      <c r="F65" s="56" t="str">
        <f>IF(D65="SI",IF('57'!$A$47&lt;&gt;"","SI","NO"),"-")</f>
        <v>SI</v>
      </c>
      <c r="G65" s="3" t="str">
        <f t="shared" si="22"/>
        <v>57 - Subbapalto</v>
      </c>
      <c r="H65" s="50">
        <f>IF(AND(D65="SI",E65="OK"),'57'!$B$24,"Processo non sottoposto a mappatura e valutazione del rischio")</f>
        <v>2.5</v>
      </c>
      <c r="I65" s="50">
        <f>IF(AND(D65="SI",E65="OK"),'57'!$B$40,"")</f>
        <v>1.25</v>
      </c>
      <c r="J65" s="50">
        <f>IF(AND(D65="SI",E65="OK"),'57'!$B$44,"")</f>
        <v>3.125</v>
      </c>
      <c r="L65" s="3">
        <v>57</v>
      </c>
      <c r="M65" s="44" t="str">
        <f t="shared" si="23"/>
        <v>57</v>
      </c>
      <c r="O65" s="46">
        <f t="shared" si="24"/>
        <v>0</v>
      </c>
      <c r="P65" s="46" t="str">
        <f t="shared" si="25"/>
        <v>57 - Subbapalto</v>
      </c>
      <c r="Q65" s="46">
        <f t="shared" si="26"/>
        <v>0</v>
      </c>
      <c r="R65" s="46">
        <f t="shared" si="27"/>
        <v>0</v>
      </c>
      <c r="S65" s="46">
        <f t="shared" si="28"/>
        <v>0</v>
      </c>
      <c r="T65" s="3">
        <v>57</v>
      </c>
      <c r="U65" t="str">
        <f>IF(AND(D65="SI",E65="OK",'57'!$A$47&lt;&gt;""),M65&amp;" - "&amp;C65,"")</f>
        <v>57 - Subbapalto</v>
      </c>
      <c r="V65" s="3" t="str">
        <f>IF(AND(U65&lt;&gt;"",'57'!$A$47&lt;&gt;""),'57'!$A$47,"")</f>
        <v>Per i subbapalti di importo superiori al 5% delle prestazioni affidate o superiori a 100.000,00 euro, trasmissine dell'atto di autorizzazione subbapalto al RPC, così da permettere la tempestività conoscenza e verifica dell'osservanza delle disposizine di legge in materia di subbapalti.</v>
      </c>
    </row>
    <row r="66" spans="2:22" ht="30.75" thickBot="1" x14ac:dyDescent="0.3">
      <c r="B66" s="58">
        <f t="shared" si="21"/>
        <v>58</v>
      </c>
      <c r="C66" s="21" t="str">
        <f>'58'!$A$3</f>
        <v>Utilizzo di rimedi di risoluzione delle controversie alternativi a quelli giurisdizionali durante la fase di esecuzione del contratto</v>
      </c>
      <c r="D66" s="4" t="str">
        <f>'58'!$F$2</f>
        <v>SI</v>
      </c>
      <c r="E66" s="4" t="str">
        <f>IF(D66="SI",IF('58'!$B$44="Presenti campi non compilati","Errore","OK"),"-")</f>
        <v>OK</v>
      </c>
      <c r="F66" s="56" t="str">
        <f>IF(D66="SI",IF('58'!$A$47&lt;&gt;"","SI","NO"),"-")</f>
        <v>SI</v>
      </c>
      <c r="G66" s="3" t="str">
        <f t="shared" si="22"/>
        <v>58 - Utilizzo di rimedi di risoluzione delle controversie alternativi a quelli giurisdizionali durante la fase di esecuzione del contratto</v>
      </c>
      <c r="H66" s="50">
        <f>IF(AND(D66="SI",E66="OK"),'58'!$B$24,"Processo non sottoposto a mappatura e valutazione del rischio")</f>
        <v>3</v>
      </c>
      <c r="I66" s="50">
        <f>IF(AND(D66="SI",E66="OK"),'58'!$B$40,"")</f>
        <v>1.25</v>
      </c>
      <c r="J66" s="50">
        <f>IF(AND(D66="SI",E66="OK"),'58'!$B$44,"")</f>
        <v>3.75</v>
      </c>
      <c r="L66" s="3">
        <v>58</v>
      </c>
      <c r="M66" s="44" t="str">
        <f t="shared" si="23"/>
        <v>58</v>
      </c>
      <c r="O66" s="46">
        <f t="shared" si="24"/>
        <v>0</v>
      </c>
      <c r="P66" s="46" t="str">
        <f t="shared" si="25"/>
        <v>58 - Utilizzo di rimedi di risoluzione delle controversie alternativi a quelli giurisdizionali durante la fase di esecuzione del contratto</v>
      </c>
      <c r="Q66" s="46">
        <f t="shared" si="26"/>
        <v>0</v>
      </c>
      <c r="R66" s="46">
        <f t="shared" si="27"/>
        <v>0</v>
      </c>
      <c r="S66" s="46">
        <f t="shared" si="28"/>
        <v>0</v>
      </c>
      <c r="T66" s="3">
        <v>58</v>
      </c>
      <c r="U66" t="str">
        <f>IF(AND(D66="SI",E66="OK",'58'!$A$47&lt;&gt;""),M66&amp;" - "&amp;C66,"")</f>
        <v>58 - Utilizzo di rimedi di risoluzione delle controversie alternativi a quelli giurisdizionali durante la fase di esecuzione del contratto</v>
      </c>
      <c r="V66" s="3" t="str">
        <f>IF(AND(U66&lt;&gt;"",'58'!$A$47&lt;&gt;""),'58'!$A$47,"")</f>
        <v>Obbligo di adeguata motivazione dell'atto di scelta delle modalità risolutive delle controversie con esplicita.</v>
      </c>
    </row>
    <row r="67" spans="2:22" ht="20.100000000000001" customHeight="1" thickBot="1" x14ac:dyDescent="0.3">
      <c r="B67" s="58">
        <f t="shared" si="21"/>
        <v>59</v>
      </c>
      <c r="C67" s="21" t="str">
        <f>'59'!$A$3</f>
        <v xml:space="preserve">Autorizzazioni lavori </v>
      </c>
      <c r="D67" s="4" t="str">
        <f>'59'!$F$2</f>
        <v>SI</v>
      </c>
      <c r="E67" s="4" t="str">
        <f>IF(D67="SI",IF('59'!$B$44="Presenti campi non compilati","Errore","OK"),"-")</f>
        <v>OK</v>
      </c>
      <c r="F67" s="56" t="str">
        <f>IF(D67="SI",IF('59'!$A$47&lt;&gt;"","SI","NO"),"-")</f>
        <v>SI</v>
      </c>
      <c r="G67" s="3" t="str">
        <f t="shared" si="22"/>
        <v xml:space="preserve">59 - Autorizzazioni lavori </v>
      </c>
      <c r="H67" s="50">
        <f>IF(AND(D67="SI",E67="OK"),'59'!$B$24,"Processo non sottoposto a mappatura e valutazione del rischio")</f>
        <v>2.8333333333333335</v>
      </c>
      <c r="I67" s="50">
        <f>IF(AND(D67="SI",E67="OK"),'59'!$B$40,"")</f>
        <v>1.75</v>
      </c>
      <c r="J67" s="50">
        <f>IF(AND(D67="SI",E67="OK"),'59'!$B$44,"")</f>
        <v>4.9583333333333339</v>
      </c>
      <c r="L67" s="3">
        <v>59</v>
      </c>
      <c r="M67" s="44" t="str">
        <f t="shared" si="23"/>
        <v>59</v>
      </c>
      <c r="O67" s="46">
        <f t="shared" si="24"/>
        <v>0</v>
      </c>
      <c r="P67" s="46">
        <f t="shared" si="25"/>
        <v>0</v>
      </c>
      <c r="Q67" s="46" t="str">
        <f t="shared" si="26"/>
        <v xml:space="preserve">59 - Autorizzazioni lavori </v>
      </c>
      <c r="R67" s="46">
        <f t="shared" si="27"/>
        <v>0</v>
      </c>
      <c r="S67" s="46">
        <f t="shared" si="28"/>
        <v>0</v>
      </c>
      <c r="T67" s="3">
        <v>59</v>
      </c>
      <c r="U67" t="str">
        <f>IF(AND(D67="SI",E67="OK",'59'!$A$47&lt;&gt;""),M67&amp;" - "&amp;C67,"")</f>
        <v xml:space="preserve">59 - Autorizzazioni lavori </v>
      </c>
      <c r="V67" s="3" t="str">
        <f>IF(AND(U67&lt;&gt;"",'59'!$A$47&lt;&gt;""),'59'!$A$47,"")</f>
        <v>Rapporto semestrale alla responsabile anticorruzione delle richieste pervenute e delle autorizzazioni concesse e dinegate</v>
      </c>
    </row>
    <row r="68" spans="2:22" ht="30.75" thickBot="1" x14ac:dyDescent="0.3">
      <c r="B68" s="58">
        <f t="shared" si="21"/>
        <v>60</v>
      </c>
      <c r="C68" s="21" t="str">
        <f>'60'!$A$3</f>
        <v>Rilascio di autorizzazioni commerciali (apertura, trasferimento, ampliamento o riduzione della superficie di vendita di una media/grande struttura di vendita).</v>
      </c>
      <c r="D68" s="4" t="str">
        <f>'60'!$F$2</f>
        <v>SI</v>
      </c>
      <c r="E68" s="4" t="str">
        <f>IF(D68="SI",IF('60'!$B$44="Presenti campi non compilati","Errore","OK"),"-")</f>
        <v>OK</v>
      </c>
      <c r="F68" s="56" t="str">
        <f>IF(D68="SI",IF('60'!$A$47&lt;&gt;"","SI","NO"),"-")</f>
        <v>SI</v>
      </c>
      <c r="G68" s="3" t="str">
        <f t="shared" si="22"/>
        <v>60 - Rilascio di autorizzazioni commerciali (apertura, trasferimento, ampliamento o riduzione della superficie di vendita di una media/grande struttura di vendita).</v>
      </c>
      <c r="H68" s="50">
        <f>IF(AND(D68="SI",E68="OK"),'60'!$B$24,"Processo non sottoposto a mappatura e valutazione del rischio")</f>
        <v>2.8333333333333335</v>
      </c>
      <c r="I68" s="50">
        <f>IF(AND(D68="SI",E68="OK"),'60'!$B$40,"")</f>
        <v>1.5</v>
      </c>
      <c r="J68" s="50">
        <f>IF(AND(D68="SI",E68="OK"),'60'!$B$44,"")</f>
        <v>4.25</v>
      </c>
      <c r="L68" s="3">
        <v>60</v>
      </c>
      <c r="M68" s="44" t="str">
        <f t="shared" si="23"/>
        <v>60</v>
      </c>
      <c r="O68" s="46">
        <f t="shared" si="24"/>
        <v>0</v>
      </c>
      <c r="P68" s="46">
        <f t="shared" si="25"/>
        <v>0</v>
      </c>
      <c r="Q68" s="46" t="str">
        <f t="shared" si="26"/>
        <v>60 - Rilascio di autorizzazioni commerciali (apertura, trasferimento, ampliamento o riduzione della superficie di vendita di una media/grande struttura di vendita).</v>
      </c>
      <c r="R68" s="46">
        <f t="shared" si="27"/>
        <v>0</v>
      </c>
      <c r="S68" s="46">
        <f t="shared" si="28"/>
        <v>0</v>
      </c>
      <c r="T68" s="3">
        <v>60</v>
      </c>
      <c r="U68" t="str">
        <f>IF(AND(D68="SI",E68="OK",'60'!$A$47&lt;&gt;""),M68&amp;" - "&amp;C68,"")</f>
        <v>60 - Rilascio di autorizzazioni commerciali (apertura, trasferimento, ampliamento o riduzione della superficie di vendita di una media/grande struttura di vendita).</v>
      </c>
      <c r="V68" s="3" t="str">
        <f>IF(AND(U68&lt;&gt;"",'60'!$A$47&lt;&gt;""),'60'!$A$47,"")</f>
        <v>Standardizzazione delle procedure e gestione dei procedimenti tramite applicazione telmatica  SUAP. Verifica del rispetto dei tempi fissati per la conclusione del procedimento. Rapporti periodici al RPCT</v>
      </c>
    </row>
    <row r="69" spans="2:22" ht="20.100000000000001" customHeight="1" thickBot="1" x14ac:dyDescent="0.3">
      <c r="B69" s="58">
        <f t="shared" si="21"/>
        <v>61</v>
      </c>
      <c r="C69" s="21" t="str">
        <f>'61'!$A$3</f>
        <v>Concessione/Comodato in uso locali e  beni comuali</v>
      </c>
      <c r="D69" s="4" t="str">
        <f>'61'!$F$2</f>
        <v>SI</v>
      </c>
      <c r="E69" s="4" t="str">
        <f>IF(D69="SI",IF('61'!$B$44="Presenti campi non compilati","Errore","OK"),"-")</f>
        <v>OK</v>
      </c>
      <c r="F69" s="56" t="str">
        <f>IF(D69="SI",IF('61'!$A$47&lt;&gt;"","SI","NO"),"-")</f>
        <v>SI</v>
      </c>
      <c r="G69" s="3" t="str">
        <f t="shared" si="22"/>
        <v>61 - Concessione/Comodato in uso locali e  beni comuali</v>
      </c>
      <c r="H69" s="50">
        <f>IF(AND(D69="SI",E69="OK"),'61'!$B$24,"Processo non sottoposto a mappatura e valutazione del rischio")</f>
        <v>2.6666666666666665</v>
      </c>
      <c r="I69" s="50">
        <f>IF(AND(D69="SI",E69="OK"),'61'!$B$40,"")</f>
        <v>1.25</v>
      </c>
      <c r="J69" s="50">
        <f>IF(AND(D69="SI",E69="OK"),'61'!$B$44,"")</f>
        <v>3.333333333333333</v>
      </c>
      <c r="L69" s="3">
        <v>61</v>
      </c>
      <c r="M69" s="44" t="str">
        <f t="shared" si="23"/>
        <v>61</v>
      </c>
      <c r="O69" s="46">
        <f t="shared" si="24"/>
        <v>0</v>
      </c>
      <c r="P69" s="46" t="str">
        <f t="shared" si="25"/>
        <v>61 - Concessione/Comodato in uso locali e  beni comuali</v>
      </c>
      <c r="Q69" s="46">
        <f t="shared" si="26"/>
        <v>0</v>
      </c>
      <c r="R69" s="46">
        <f t="shared" si="27"/>
        <v>0</v>
      </c>
      <c r="S69" s="46">
        <f t="shared" si="28"/>
        <v>0</v>
      </c>
      <c r="T69" s="3">
        <v>61</v>
      </c>
      <c r="U69" t="str">
        <f>IF(AND(D69="SI",E69="OK",'61'!$A$47&lt;&gt;""),M69&amp;" - "&amp;C69,"")</f>
        <v>61 - Concessione/Comodato in uso locali e  beni comuali</v>
      </c>
      <c r="V69" s="3" t="str">
        <f>IF(AND(U69&lt;&gt;"",'61'!$A$47&lt;&gt;""),'61'!$A$47,"")</f>
        <v>Analitica motivazione dell'atto di programamzione generale. Pubblicazione sul sito istituzionale dell'Ente dell'elenco dei beni immobili comunali concessi a terzi, contente le seguenti informazioni:- descrizione delbene concesso; soggetto assegnatario; modalità di individuazione dell'assegnatario; Oneri a carico dell'assegnatario; durata del rapporto contrattuale; estremi del provvedimento di assegnazione.</v>
      </c>
    </row>
    <row r="70" spans="2:22" ht="20.100000000000001" customHeight="1" thickBot="1" x14ac:dyDescent="0.3">
      <c r="B70" s="58">
        <f t="shared" si="21"/>
        <v>62</v>
      </c>
      <c r="C70" s="21" t="str">
        <f>'62'!$A$3</f>
        <v xml:space="preserve">Gestione contrattuali e accertamenti di infrazione in materia di commercio </v>
      </c>
      <c r="D70" s="4" t="str">
        <f>'62'!$F$2</f>
        <v>SI</v>
      </c>
      <c r="E70" s="4" t="str">
        <f>IF(D70="SI",IF('62'!$B$44="Presenti campi non compilati","Errore","OK"),"-")</f>
        <v>OK</v>
      </c>
      <c r="F70" s="56" t="str">
        <f>IF(D70="SI",IF('62'!$A$47&lt;&gt;"","SI","NO"),"-")</f>
        <v>SI</v>
      </c>
      <c r="G70" s="3" t="str">
        <f t="shared" si="22"/>
        <v xml:space="preserve">62 - Gestione contrattuali e accertamenti di infrazione in materia di commercio </v>
      </c>
      <c r="H70" s="50">
        <f>IF(AND(D70="SI",E70="OK"),'62'!$B$24,"Processo non sottoposto a mappatura e valutazione del rischio")</f>
        <v>2.1666666666666665</v>
      </c>
      <c r="I70" s="50">
        <f>IF(AND(D70="SI",E70="OK"),'62'!$B$40,"")</f>
        <v>1.75</v>
      </c>
      <c r="J70" s="50">
        <f>IF(AND(D70="SI",E70="OK"),'62'!$B$44,"")</f>
        <v>3.7916666666666665</v>
      </c>
      <c r="L70" s="3">
        <v>62</v>
      </c>
      <c r="M70" s="44" t="str">
        <f t="shared" si="23"/>
        <v>62</v>
      </c>
      <c r="O70" s="46">
        <f t="shared" si="24"/>
        <v>0</v>
      </c>
      <c r="P70" s="46" t="str">
        <f t="shared" si="25"/>
        <v xml:space="preserve">62 - Gestione contrattuali e accertamenti di infrazione in materia di commercio </v>
      </c>
      <c r="Q70" s="46">
        <f t="shared" si="26"/>
        <v>0</v>
      </c>
      <c r="R70" s="46">
        <f t="shared" si="27"/>
        <v>0</v>
      </c>
      <c r="S70" s="46">
        <f t="shared" si="28"/>
        <v>0</v>
      </c>
      <c r="T70" s="3">
        <v>62</v>
      </c>
      <c r="U70" t="str">
        <f>IF(AND(D70="SI",E70="OK",'62'!$A$47&lt;&gt;""),M70&amp;" - "&amp;C70,"")</f>
        <v xml:space="preserve">62 - Gestione contrattuali e accertamenti di infrazione in materia di commercio </v>
      </c>
      <c r="V70" s="3" t="str">
        <f>IF(AND(U70&lt;&gt;"",'62'!$A$47&lt;&gt;""),'62'!$A$47,"")</f>
        <v>Monitoraggi dei controlli effettuati mediante registrazione dei dati efferenti ad ogni controllo effettuato. Verifica delle fasi e degli adempimenti conseguenti. Verifica del rispetto dei termini relazione semestrale al RPCT.</v>
      </c>
    </row>
    <row r="71" spans="2:22" ht="20.100000000000001" customHeight="1" thickBot="1" x14ac:dyDescent="0.3">
      <c r="B71" s="58">
        <f t="shared" si="21"/>
        <v>63</v>
      </c>
      <c r="C71" s="21" t="str">
        <f>'63'!$A$3</f>
        <v>S.C.I.A. Inerenti l'Edilizia</v>
      </c>
      <c r="D71" s="4" t="str">
        <f>'63'!$F$2</f>
        <v>SI</v>
      </c>
      <c r="E71" s="4" t="str">
        <f>IF(D71="SI",IF('63'!$B$44="Presenti campi non compilati","Errore","OK"),"-")</f>
        <v>OK</v>
      </c>
      <c r="F71" s="56" t="str">
        <f>IF(D71="SI",IF('63'!$A$47&lt;&gt;"","SI","NO"),"-")</f>
        <v>SI</v>
      </c>
      <c r="G71" s="3" t="str">
        <f t="shared" si="22"/>
        <v>63 - S.C.I.A. Inerenti l'Edilizia</v>
      </c>
      <c r="H71" s="50">
        <f>IF(AND(D71="SI",E71="OK"),'63'!$B$24,"Processo non sottoposto a mappatura e valutazione del rischio")</f>
        <v>2.6666666666666665</v>
      </c>
      <c r="I71" s="50">
        <f>IF(AND(D71="SI",E71="OK"),'63'!$B$40,"")</f>
        <v>1.25</v>
      </c>
      <c r="J71" s="50">
        <f>IF(AND(D71="SI",E71="OK"),'63'!$B$44,"")</f>
        <v>3.333333333333333</v>
      </c>
      <c r="L71" s="3">
        <v>63</v>
      </c>
      <c r="M71" s="44" t="str">
        <f t="shared" si="23"/>
        <v>63</v>
      </c>
      <c r="O71" s="46">
        <f t="shared" si="24"/>
        <v>0</v>
      </c>
      <c r="P71" s="46" t="str">
        <f t="shared" si="25"/>
        <v>63 - S.C.I.A. Inerenti l'Edilizia</v>
      </c>
      <c r="Q71" s="46">
        <f t="shared" si="26"/>
        <v>0</v>
      </c>
      <c r="R71" s="46">
        <f t="shared" si="27"/>
        <v>0</v>
      </c>
      <c r="S71" s="46">
        <f t="shared" si="28"/>
        <v>0</v>
      </c>
      <c r="T71" s="3">
        <v>63</v>
      </c>
      <c r="U71" t="str">
        <f>IF(AND(D71="SI",E71="OK",'63'!$A$47&lt;&gt;""),M71&amp;" - "&amp;C71,"")</f>
        <v>63 - S.C.I.A. Inerenti l'Edilizia</v>
      </c>
      <c r="V71" s="3" t="str">
        <f>IF(AND(U71&lt;&gt;"",'63'!$A$47&lt;&gt;""),'63'!$A$47,"")</f>
        <v>Controllo dello stato nei luogi nei termini, informazione semestrale al responsabile anticorruzione delle richieste e dei controlli effettuati e loro risultanze (20% a campione). Rispetto delle procedure previste dal manuale sulla qualità.</v>
      </c>
    </row>
    <row r="72" spans="2:22" ht="20.100000000000001" customHeight="1" thickBot="1" x14ac:dyDescent="0.3">
      <c r="B72" s="58">
        <f t="shared" si="21"/>
        <v>64</v>
      </c>
      <c r="C72" s="21" t="str">
        <f>'64'!$A$3</f>
        <v>Comunicazioni per attività edilizia libera</v>
      </c>
      <c r="D72" s="4" t="str">
        <f>'64'!$F$2</f>
        <v>SI</v>
      </c>
      <c r="E72" s="4" t="str">
        <f>IF(D72="SI",IF('64'!$B$44="Presenti campi non compilati","Errore","OK"),"-")</f>
        <v>OK</v>
      </c>
      <c r="F72" s="56" t="str">
        <f>IF(D72="SI",IF('63'!$A$47&lt;&gt;"","SI","NO"),"-")</f>
        <v>SI</v>
      </c>
      <c r="G72" s="3" t="str">
        <f t="shared" si="22"/>
        <v>64 - Comunicazioni per attività edilizia libera</v>
      </c>
      <c r="H72" s="50">
        <f>IF(AND(D72="SI",E72="OK"),'64'!$B$24,"Processo non sottoposto a mappatura e valutazione del rischio")</f>
        <v>2.6666666666666665</v>
      </c>
      <c r="I72" s="50">
        <f>IF(AND(D72="SI",E72="OK"),'64'!$B$40,"")</f>
        <v>1.25</v>
      </c>
      <c r="J72" s="50">
        <f>IF(AND(D72="SI",E72="OK"),'64'!$B$44,"")</f>
        <v>3.333333333333333</v>
      </c>
      <c r="L72" s="3">
        <v>64</v>
      </c>
      <c r="M72" s="44" t="str">
        <f t="shared" si="23"/>
        <v>64</v>
      </c>
      <c r="O72" s="46">
        <f t="shared" si="24"/>
        <v>0</v>
      </c>
      <c r="P72" s="46" t="str">
        <f t="shared" si="25"/>
        <v>64 - Comunicazioni per attività edilizia libera</v>
      </c>
      <c r="Q72" s="46">
        <f t="shared" si="26"/>
        <v>0</v>
      </c>
      <c r="R72" s="46">
        <f t="shared" si="27"/>
        <v>0</v>
      </c>
      <c r="S72" s="46">
        <f t="shared" si="28"/>
        <v>0</v>
      </c>
      <c r="T72" s="3">
        <v>64</v>
      </c>
      <c r="U72" t="str">
        <f>IF(AND(D72="SI",E72="OK",'64'!$A$47&lt;&gt;""),M72&amp;" - "&amp;C72,"")</f>
        <v>64 - Comunicazioni per attività edilizia libera</v>
      </c>
      <c r="V72" s="3" t="str">
        <f>IF(AND(U72&lt;&gt;"",'64'!$A$47&lt;&gt;""),'64'!$A$47,"")</f>
        <v>Informazione semestrale al responsabile anticorruzione delle richieste e dei controlli effettuati e loro risultanze.</v>
      </c>
    </row>
    <row r="73" spans="2:22" ht="20.100000000000001" customHeight="1" thickBot="1" x14ac:dyDescent="0.3">
      <c r="B73" s="58">
        <f t="shared" si="21"/>
        <v>65</v>
      </c>
      <c r="C73" s="21" t="str">
        <f>'65'!$A$3</f>
        <v>S.C.I.A. inerenti le attività produttive</v>
      </c>
      <c r="D73" s="4" t="str">
        <f>'65'!$F$2</f>
        <v>SI</v>
      </c>
      <c r="E73" s="4" t="str">
        <f>IF(D73="SI",IF('65'!$B$44="Presenti campi non compilati","Errore","OK"),"-")</f>
        <v>OK</v>
      </c>
      <c r="F73" s="56" t="str">
        <f>IF(D73="SI",IF('65'!$A$47&lt;&gt;"","SI","NO"),"-")</f>
        <v>SI</v>
      </c>
      <c r="G73" s="3" t="str">
        <f t="shared" si="22"/>
        <v>65 - S.C.I.A. inerenti le attività produttive</v>
      </c>
      <c r="H73" s="50">
        <f>IF(AND(D73="SI",E73="OK"),'65'!$B$24,"Processo non sottoposto a mappatura e valutazione del rischio")</f>
        <v>2.6666666666666665</v>
      </c>
      <c r="I73" s="50">
        <f>IF(AND(D73="SI",E73="OK"),'65'!$B$40,"")</f>
        <v>1.5</v>
      </c>
      <c r="J73" s="50">
        <f>IF(AND(D73="SI",E73="OK"),'65'!$B$44,"")</f>
        <v>4</v>
      </c>
      <c r="L73" s="3">
        <v>65</v>
      </c>
      <c r="M73" s="44" t="str">
        <f t="shared" si="23"/>
        <v>65</v>
      </c>
      <c r="O73" s="46">
        <f t="shared" si="24"/>
        <v>0</v>
      </c>
      <c r="P73" s="46" t="str">
        <f t="shared" si="25"/>
        <v>65 - S.C.I.A. inerenti le attività produttive</v>
      </c>
      <c r="Q73" s="46">
        <f t="shared" si="26"/>
        <v>0</v>
      </c>
      <c r="R73" s="46">
        <f t="shared" si="27"/>
        <v>0</v>
      </c>
      <c r="S73" s="46">
        <f t="shared" si="28"/>
        <v>0</v>
      </c>
      <c r="T73" s="3">
        <v>65</v>
      </c>
      <c r="U73" t="str">
        <f>IF(AND(D73="SI",E73="OK",'65'!$A$47&lt;&gt;""),M73&amp;" - "&amp;C73,"")</f>
        <v>65 - S.C.I.A. inerenti le attività produttive</v>
      </c>
      <c r="V73" s="3" t="str">
        <f>IF(AND(U73&lt;&gt;"",'65'!$A$47&lt;&gt;""),'65'!$A$47,"")</f>
        <v>Controllo dei requisiti dichiarati (20% a campione). Informazione semestrale al responsabile anticorruzione delle richieste e dei controlli effettuati e loro risutltanze. Rispetto delle procedure previste dal manuale sulla qualità.</v>
      </c>
    </row>
    <row r="74" spans="2:22" ht="20.100000000000001" customHeight="1" thickBot="1" x14ac:dyDescent="0.3">
      <c r="B74" s="58">
        <f t="shared" si="21"/>
        <v>66</v>
      </c>
      <c r="C74" s="21" t="str">
        <f>'66'!$A$3</f>
        <v xml:space="preserve">Occupazione d'urgenza </v>
      </c>
      <c r="D74" s="4" t="str">
        <f>'66'!$F$2</f>
        <v>SI</v>
      </c>
      <c r="E74" s="4" t="str">
        <f>IF(D74="SI",IF('66'!$B$44="Presenti campi non compilati","Errore","OK"),"-")</f>
        <v>OK</v>
      </c>
      <c r="F74" s="56" t="str">
        <f>IF(D74="SI",IF('66'!$A$47&lt;&gt;"","SI","NO"),"-")</f>
        <v>SI</v>
      </c>
      <c r="G74" s="3" t="str">
        <f t="shared" si="22"/>
        <v xml:space="preserve">66 - Occupazione d'urgenza </v>
      </c>
      <c r="H74" s="50">
        <f>IF(AND(D74="SI",E74="OK"),'66'!$B$24,"Processo non sottoposto a mappatura e valutazione del rischio")</f>
        <v>2.6666666666666665</v>
      </c>
      <c r="I74" s="50">
        <f>IF(AND(D74="SI",E74="OK"),'66'!$B$40,"")</f>
        <v>1.5</v>
      </c>
      <c r="J74" s="50">
        <f>IF(AND(D74="SI",E74="OK"),'66'!$B$44,"")</f>
        <v>4</v>
      </c>
      <c r="L74" s="3">
        <v>66</v>
      </c>
      <c r="M74" s="44" t="str">
        <f t="shared" si="23"/>
        <v>66</v>
      </c>
      <c r="O74" s="46">
        <f t="shared" si="24"/>
        <v>0</v>
      </c>
      <c r="P74" s="46" t="str">
        <f t="shared" si="25"/>
        <v xml:space="preserve">66 - Occupazione d'urgenza </v>
      </c>
      <c r="Q74" s="46">
        <f t="shared" si="26"/>
        <v>0</v>
      </c>
      <c r="R74" s="46">
        <f t="shared" si="27"/>
        <v>0</v>
      </c>
      <c r="S74" s="46">
        <f t="shared" si="28"/>
        <v>0</v>
      </c>
      <c r="T74" s="3">
        <v>66</v>
      </c>
      <c r="U74" t="str">
        <f>IF(AND(D74="SI",E74="OK",'66'!$A$47&lt;&gt;""),M74&amp;" - "&amp;C74,"")</f>
        <v xml:space="preserve">66 - Occupazione d'urgenza </v>
      </c>
      <c r="V74" s="3" t="str">
        <f>IF(AND(U74&lt;&gt;"",'66'!$A$47&lt;&gt;""),'66'!$A$47,"")</f>
        <v xml:space="preserve">Adeguata e analitica motivazione dell'atto e degli interveni da attuare sugli iimmobili comunali. Report semestrale al RPCT </v>
      </c>
    </row>
    <row r="75" spans="2:22" ht="20.100000000000001" customHeight="1" thickBot="1" x14ac:dyDescent="0.3">
      <c r="B75" s="58">
        <f t="shared" si="21"/>
        <v>67</v>
      </c>
      <c r="C75" s="21" t="str">
        <f>'67'!$A$3</f>
        <v xml:space="preserve">Espropri </v>
      </c>
      <c r="D75" s="4" t="str">
        <f>'67'!$F$2</f>
        <v>SI</v>
      </c>
      <c r="E75" s="4" t="str">
        <f>IF(D75="SI",IF('67'!$B$44="Presenti campi non compilati","Errore","OK"),"-")</f>
        <v>OK</v>
      </c>
      <c r="F75" s="56" t="str">
        <f>IF(D75="SI",IF('67'!$A$47&lt;&gt;"","SI","NO"),"-")</f>
        <v>SI</v>
      </c>
      <c r="G75" s="3" t="str">
        <f t="shared" si="22"/>
        <v xml:space="preserve">67 - Espropri </v>
      </c>
      <c r="H75" s="50">
        <f>IF(AND(D75="SI",E75="OK"),'67'!$B$24,"Processo non sottoposto a mappatura e valutazione del rischio")</f>
        <v>2.6666666666666665</v>
      </c>
      <c r="I75" s="50">
        <f>IF(AND(D75="SI",E75="OK"),'67'!$B$40,"")</f>
        <v>1.5</v>
      </c>
      <c r="J75" s="50">
        <f>IF(AND(D75="SI",E75="OK"),'67'!$B$44,"")</f>
        <v>4</v>
      </c>
      <c r="L75" s="3">
        <v>67</v>
      </c>
      <c r="M75" s="44" t="str">
        <f t="shared" si="23"/>
        <v>67</v>
      </c>
      <c r="O75" s="46">
        <f t="shared" si="24"/>
        <v>0</v>
      </c>
      <c r="P75" s="46" t="str">
        <f t="shared" si="25"/>
        <v xml:space="preserve">67 - Espropri </v>
      </c>
      <c r="Q75" s="46">
        <f t="shared" si="26"/>
        <v>0</v>
      </c>
      <c r="R75" s="46">
        <f t="shared" si="27"/>
        <v>0</v>
      </c>
      <c r="S75" s="46">
        <f t="shared" si="28"/>
        <v>0</v>
      </c>
      <c r="T75" s="3">
        <v>67</v>
      </c>
      <c r="U75" t="str">
        <f>IF(AND(D75="SI",E75="OK",'67'!$A$47&lt;&gt;""),M75&amp;" - "&amp;C75,"")</f>
        <v xml:space="preserve">67 - Espropri </v>
      </c>
      <c r="V75" s="3" t="str">
        <f>IF(AND(U75&lt;&gt;"",'67'!$A$47&lt;&gt;""),'67'!$A$47,"")</f>
        <v xml:space="preserve">Adeguata e analitica motivazione dell'atto e degli interveni da attuare sugli iimmobili comunali. Report semestrale al RPCT </v>
      </c>
    </row>
    <row r="76" spans="2:22" ht="20.100000000000001" customHeight="1" thickBot="1" x14ac:dyDescent="0.3">
      <c r="B76" s="58">
        <f t="shared" si="21"/>
        <v>68</v>
      </c>
      <c r="C76" s="21" t="str">
        <f>'68'!$A$3</f>
        <v xml:space="preserve">Affrancazion e trasformazione diritto superficie </v>
      </c>
      <c r="D76" s="4" t="str">
        <f>'68'!$F$2</f>
        <v>SI</v>
      </c>
      <c r="E76" s="4" t="str">
        <f>IF(D76="SI",IF('68'!$B$44="Presenti campi non compilati","Errore","OK"),"-")</f>
        <v>OK</v>
      </c>
      <c r="F76" s="56" t="str">
        <f>IF(D76="SI",IF('68'!$A$47&lt;&gt;"","SI","NO"),"-")</f>
        <v>SI</v>
      </c>
      <c r="G76" s="3" t="str">
        <f t="shared" si="22"/>
        <v xml:space="preserve">68 - Affrancazion e trasformazione diritto superficie </v>
      </c>
      <c r="H76" s="50">
        <f>IF(AND(D76="SI",E76="OK"),'68'!$B$24,"Processo non sottoposto a mappatura e valutazione del rischio")</f>
        <v>2.5</v>
      </c>
      <c r="I76" s="50">
        <f>IF(AND(D76="SI",E76="OK"),'68'!$B$40,"")</f>
        <v>1.5</v>
      </c>
      <c r="J76" s="50">
        <f>IF(AND(D76="SI",E76="OK"),'68'!$B$44,"")</f>
        <v>3.75</v>
      </c>
      <c r="L76" s="3">
        <v>68</v>
      </c>
      <c r="M76" s="44" t="str">
        <f t="shared" si="23"/>
        <v>68</v>
      </c>
      <c r="O76" s="46">
        <f t="shared" si="24"/>
        <v>0</v>
      </c>
      <c r="P76" s="46" t="str">
        <f t="shared" si="25"/>
        <v xml:space="preserve">68 - Affrancazion e trasformazione diritto superficie </v>
      </c>
      <c r="Q76" s="46">
        <f t="shared" si="26"/>
        <v>0</v>
      </c>
      <c r="R76" s="46">
        <f t="shared" si="27"/>
        <v>0</v>
      </c>
      <c r="S76" s="46">
        <f t="shared" si="28"/>
        <v>0</v>
      </c>
      <c r="T76" s="3">
        <v>68</v>
      </c>
      <c r="U76" t="str">
        <f>IF(AND(D76="SI",E76="OK",'68'!$A$47&lt;&gt;""),M76&amp;" - "&amp;C76,"")</f>
        <v xml:space="preserve">68 - Affrancazion e trasformazione diritto superficie </v>
      </c>
      <c r="V76" s="3" t="str">
        <f>IF(AND(U76&lt;&gt;"",'68'!$A$47&lt;&gt;""),'68'!$A$47,"")</f>
        <v>Predeterminazione delle modalità per l'eliminazine dei vincoli relativ al prezzo massimo di cessione gravanti sugli allogi realizzati in aree PEEP e contesuale definizione dello  Schema di Convenzione integrativa per l'affrancazione di tali vincoli. Verifica che il corrispettivo di affrancazione e trasformazione del diritto di superficie sia calcolato nel rispetto dell'articolo 31 comma 48 della Legge 448/98 e della giurisprudenza contabile.</v>
      </c>
    </row>
    <row r="77" spans="2:22" ht="20.100000000000001" customHeight="1" thickBot="1" x14ac:dyDescent="0.3">
      <c r="B77" s="58">
        <f t="shared" si="21"/>
        <v>69</v>
      </c>
      <c r="C77" s="21" t="str">
        <f>'69'!$A$3</f>
        <v xml:space="preserve">Approvazione stato avanzameno lavori </v>
      </c>
      <c r="D77" s="4" t="str">
        <f>'69'!$F$2</f>
        <v>SI</v>
      </c>
      <c r="E77" s="4" t="str">
        <f>IF(D77="SI",IF('69'!$B$44="Presenti campi non compilati","Errore","OK"),"-")</f>
        <v>OK</v>
      </c>
      <c r="F77" s="56" t="str">
        <f>IF(D77="SI",IF('69'!$A$47&lt;&gt;"","SI","NO"),"-")</f>
        <v>SI</v>
      </c>
      <c r="G77" s="3" t="str">
        <f t="shared" si="22"/>
        <v xml:space="preserve">69 - Approvazione stato avanzameno lavori </v>
      </c>
      <c r="H77" s="50">
        <f>IF(AND(D77="SI",E77="OK"),'69'!$B$24,"Processo non sottoposto a mappatura e valutazione del rischio")</f>
        <v>2.6666666666666665</v>
      </c>
      <c r="I77" s="50">
        <f>IF(AND(D77="SI",E77="OK"),'69'!$B$40,"")</f>
        <v>1.75</v>
      </c>
      <c r="J77" s="50">
        <f>IF(AND(D77="SI",E77="OK"),'69'!$B$44,"")</f>
        <v>4.6666666666666661</v>
      </c>
      <c r="L77" s="3">
        <v>69</v>
      </c>
      <c r="M77" s="44" t="str">
        <f t="shared" si="23"/>
        <v>69</v>
      </c>
      <c r="O77" s="46">
        <f t="shared" si="24"/>
        <v>0</v>
      </c>
      <c r="P77" s="46">
        <f t="shared" si="25"/>
        <v>0</v>
      </c>
      <c r="Q77" s="46" t="str">
        <f t="shared" si="26"/>
        <v xml:space="preserve">69 - Approvazione stato avanzameno lavori </v>
      </c>
      <c r="R77" s="46">
        <f t="shared" si="27"/>
        <v>0</v>
      </c>
      <c r="S77" s="46">
        <f t="shared" si="28"/>
        <v>0</v>
      </c>
      <c r="T77" s="3">
        <v>69</v>
      </c>
      <c r="U77" t="str">
        <f>IF(AND(D77="SI",E77="OK",'69'!$A$47&lt;&gt;""),M77&amp;" - "&amp;C77,"")</f>
        <v xml:space="preserve">69 - Approvazione stato avanzameno lavori </v>
      </c>
      <c r="V77" s="3" t="str">
        <f>IF(AND(U77&lt;&gt;"",'69'!$A$47&lt;&gt;""),'69'!$A$47,"")</f>
        <v>Con la supervisione del dirigente, verifica documentale in corociata con accertamento sul reale stato di attuazione dei lavori. Verifica nel rispetto delle norme del CSA.</v>
      </c>
    </row>
    <row r="78" spans="2:22" ht="20.100000000000001" customHeight="1" thickBot="1" x14ac:dyDescent="0.3">
      <c r="B78" s="58">
        <f t="shared" ref="B78:B87" si="29">IF(OR(C78="Nuova scheda",C78=""),"",T78)</f>
        <v>70</v>
      </c>
      <c r="C78" s="21" t="str">
        <f>'70'!$A$3</f>
        <v xml:space="preserve">Collaudi lavori pubblici </v>
      </c>
      <c r="D78" s="4" t="str">
        <f>'70'!$F$2</f>
        <v>SI</v>
      </c>
      <c r="E78" s="4" t="str">
        <f>IF(D78="SI",IF('70'!$B$44="Presenti campi non compilati","Errore","OK"),"-")</f>
        <v>OK</v>
      </c>
      <c r="F78" s="56" t="str">
        <f>IF(D78="SI",IF('70'!$A$47&lt;&gt;"","SI","NO"),"-")</f>
        <v>SI</v>
      </c>
      <c r="G78" s="3" t="str">
        <f t="shared" ref="G78:G93" si="30">IF(OR(C78="Nuova scheda",C78=""),"",M78&amp;" - "&amp;C78)</f>
        <v xml:space="preserve">70 - Collaudi lavori pubblici </v>
      </c>
      <c r="H78" s="50">
        <f>IF(AND(D78="SI",E78="OK"),'70'!$B$24,"Processo non sottoposto a mappatura e valutazione del rischio")</f>
        <v>2.3333333333333335</v>
      </c>
      <c r="I78" s="50">
        <f>IF(AND(D78="SI",E78="OK"),'70'!$B$40,"")</f>
        <v>1.75</v>
      </c>
      <c r="J78" s="50">
        <f>IF(AND(D78="SI",E78="OK"),'70'!$B$44,"")</f>
        <v>4.0833333333333339</v>
      </c>
      <c r="L78" s="3">
        <v>70</v>
      </c>
      <c r="M78" s="44" t="str">
        <f t="shared" ref="M78:M93" si="31">IF(L78&lt;&gt;0,TEXT(L78,"00"),"")</f>
        <v>70</v>
      </c>
      <c r="O78" s="46">
        <f t="shared" ref="O78:O93" si="32">IF(AND(D78="SI",E78="OK"),IF(AND(J78&gt;0,J78&lt;=1),G78,),)</f>
        <v>0</v>
      </c>
      <c r="P78" s="46">
        <f t="shared" ref="P78:P93" si="33">IF(AND(D78="SI",E78="OK"),IF(AND(J78&gt;1,J78&lt;=4),G78,),)</f>
        <v>0</v>
      </c>
      <c r="Q78" s="46" t="str">
        <f t="shared" ref="Q78:Q93" si="34">IF(AND(D78="SI",E78="OK"),IF(AND(J78&gt;4,J78&lt;=9),G78,),)</f>
        <v xml:space="preserve">70 - Collaudi lavori pubblici </v>
      </c>
      <c r="R78" s="46">
        <f t="shared" ref="R78:R93" si="35">IF(AND(D78="SI",E78="OK"),IF(AND(J78&gt;9,J78&lt;=16),G78,),)</f>
        <v>0</v>
      </c>
      <c r="S78" s="46">
        <f t="shared" ref="S78:S93" si="36">IF(AND(D78="SI",E78="OK"),IF(AND(J78&gt;16,J78&lt;=25),G78,),)</f>
        <v>0</v>
      </c>
      <c r="T78" s="3">
        <v>70</v>
      </c>
      <c r="U78" t="str">
        <f>IF(AND(D78="SI",E78="OK",'70'!$A$47&lt;&gt;""),M78&amp;" - "&amp;C78,"")</f>
        <v xml:space="preserve">70 - Collaudi lavori pubblici </v>
      </c>
      <c r="V78" s="3" t="str">
        <f>IF(AND(U78&lt;&gt;"",'70'!$A$47&lt;&gt;""),'70'!$A$47,"")</f>
        <v>Con la supervisione del Dirigente, verifica documentale incrociata con accertamento sul reale stato di attuazione dei lavori. Verifica del reale stato di realizzazione dei lavori</v>
      </c>
    </row>
    <row r="79" spans="2:22" ht="20.100000000000001" customHeight="1" thickBot="1" x14ac:dyDescent="0.3">
      <c r="B79" s="58">
        <f t="shared" si="29"/>
        <v>71</v>
      </c>
      <c r="C79" s="21" t="str">
        <f>'71'!$A$3</f>
        <v>Collaudi ed acquisizione opere di urbanizzazione</v>
      </c>
      <c r="D79" s="4" t="str">
        <f>'71'!$F$2</f>
        <v>SI</v>
      </c>
      <c r="E79" s="4" t="str">
        <f>IF(D79="SI",IF('71'!$B$44="Presenti campi non compilati","Errore","OK"),"-")</f>
        <v>OK</v>
      </c>
      <c r="F79" s="56" t="str">
        <f>IF(D79="SI",IF('71'!$A$47&lt;&gt;"","SI","NO"),"-")</f>
        <v>SI</v>
      </c>
      <c r="G79" s="3" t="str">
        <f t="shared" si="30"/>
        <v>71 - Collaudi ed acquisizione opere di urbanizzazione</v>
      </c>
      <c r="H79" s="50">
        <f>IF(AND(D79="SI",E79="OK"),'71'!$B$24,"Processo non sottoposto a mappatura e valutazione del rischio")</f>
        <v>3.6666666666666665</v>
      </c>
      <c r="I79" s="50">
        <f>IF(AND(D79="SI",E79="OK"),'71'!$B$40,"")</f>
        <v>1.25</v>
      </c>
      <c r="J79" s="50">
        <f>IF(AND(D79="SI",E79="OK"),'71'!$B$44,"")</f>
        <v>4.583333333333333</v>
      </c>
      <c r="L79" s="3">
        <v>71</v>
      </c>
      <c r="M79" s="44" t="str">
        <f t="shared" si="31"/>
        <v>71</v>
      </c>
      <c r="O79" s="46">
        <f t="shared" si="32"/>
        <v>0</v>
      </c>
      <c r="P79" s="46">
        <f t="shared" si="33"/>
        <v>0</v>
      </c>
      <c r="Q79" s="46" t="str">
        <f t="shared" si="34"/>
        <v>71 - Collaudi ed acquisizione opere di urbanizzazione</v>
      </c>
      <c r="R79" s="46">
        <f t="shared" si="35"/>
        <v>0</v>
      </c>
      <c r="S79" s="46">
        <f t="shared" si="36"/>
        <v>0</v>
      </c>
      <c r="T79" s="3">
        <v>71</v>
      </c>
      <c r="U79" t="str">
        <f>IF(AND(D79="SI",E79="OK",'71'!$A$47&lt;&gt;""),M79&amp;" - "&amp;C79,"")</f>
        <v>71 - Collaudi ed acquisizione opere di urbanizzazione</v>
      </c>
      <c r="V79" s="3" t="str">
        <f>IF(AND(U79&lt;&gt;"",'71'!$A$47&lt;&gt;""),'71'!$A$47,"")</f>
        <v>Con la supervisione del Dirigente, verifica documentale incrociata con accertamento sul reale stato di attuazione dei lavori. Verifica del reale stato di realizzazione dei lavori</v>
      </c>
    </row>
    <row r="80" spans="2:22" ht="20.100000000000001" customHeight="1" thickBot="1" x14ac:dyDescent="0.3">
      <c r="B80" s="58">
        <f t="shared" si="29"/>
        <v>72</v>
      </c>
      <c r="C80" s="21" t="str">
        <f>'72'!$A$3</f>
        <v>Lavori di somma urgenza</v>
      </c>
      <c r="D80" s="4" t="str">
        <f>'72'!$F$2</f>
        <v>SI</v>
      </c>
      <c r="E80" s="4" t="str">
        <f>IF(D80="SI",IF('72'!$B$44="Presenti campi non compilati","Errore","OK"),"-")</f>
        <v>OK</v>
      </c>
      <c r="F80" s="56" t="str">
        <f>IF(D80="SI",IF('72'!$A$47&lt;&gt;"","SI","NO"),"-")</f>
        <v>SI</v>
      </c>
      <c r="G80" s="3" t="str">
        <f t="shared" si="30"/>
        <v>72 - Lavori di somma urgenza</v>
      </c>
      <c r="H80" s="50">
        <f>IF(AND(D80="SI",E80="OK"),'72'!$B$24,"Processo non sottoposto a mappatura e valutazione del rischio")</f>
        <v>3.1666666666666665</v>
      </c>
      <c r="I80" s="50">
        <f>IF(AND(D80="SI",E80="OK"),'72'!$B$40,"")</f>
        <v>1.75</v>
      </c>
      <c r="J80" s="50">
        <f>IF(AND(D80="SI",E80="OK"),'72'!$B$44,"")</f>
        <v>5.5416666666666661</v>
      </c>
      <c r="L80" s="3">
        <v>72</v>
      </c>
      <c r="M80" s="44" t="str">
        <f t="shared" si="31"/>
        <v>72</v>
      </c>
      <c r="O80" s="46">
        <f t="shared" si="32"/>
        <v>0</v>
      </c>
      <c r="P80" s="46">
        <f t="shared" si="33"/>
        <v>0</v>
      </c>
      <c r="Q80" s="46" t="str">
        <f t="shared" si="34"/>
        <v>72 - Lavori di somma urgenza</v>
      </c>
      <c r="R80" s="46">
        <f t="shared" si="35"/>
        <v>0</v>
      </c>
      <c r="S80" s="46">
        <f t="shared" si="36"/>
        <v>0</v>
      </c>
      <c r="T80" s="3">
        <v>72</v>
      </c>
      <c r="U80" t="str">
        <f>IF(AND(D80="SI",E80="OK",'72'!$A$47&lt;&gt;""),M80&amp;" - "&amp;C80,"")</f>
        <v>72 - Lavori di somma urgenza</v>
      </c>
      <c r="V80" s="3" t="str">
        <f>IF(AND(U80&lt;&gt;"",'72'!$A$47&lt;&gt;""),'72'!$A$47,"")</f>
        <v>Per importi contrattuali relativi alla somma urgenza superiori a 40.000,00 euro obbligo di comunicazione/informazione immediata nei confronti del RPC in caso di proroghe contrattuali o affidamenti d'urgenza da effettuarsi tempestivamente.  Obbligo di adeguata motivazione obbligo di comunicare al RPC la presenza di ripetuti affidamenti ai  medesimi operatori economici nel medesimo anno solare, in caso di affidamenti complessivamente superiori nel periodo di riferimento a 10.000, euro.</v>
      </c>
    </row>
    <row r="81" spans="2:22" ht="20.100000000000001" customHeight="1" thickBot="1" x14ac:dyDescent="0.3">
      <c r="B81" s="58">
        <f t="shared" si="29"/>
        <v>73</v>
      </c>
      <c r="C81" s="21" t="str">
        <f>'73'!$A$3</f>
        <v>Cerficati di agibilità</v>
      </c>
      <c r="D81" s="4" t="str">
        <f>'73'!$F$2</f>
        <v>SI</v>
      </c>
      <c r="E81" s="4" t="str">
        <f>IF(D81="SI",IF('73'!$B$44="Presenti campi non compilati","Errore","OK"),"-")</f>
        <v>OK</v>
      </c>
      <c r="F81" s="56" t="str">
        <f>IF(D81="SI",IF('73'!$A$47&lt;&gt;"","SI","NO"),"-")</f>
        <v>SI</v>
      </c>
      <c r="G81" s="3" t="str">
        <f t="shared" si="30"/>
        <v>73 - Cerficati di agibilità</v>
      </c>
      <c r="H81" s="50">
        <f>IF(AND(D81="SI",E81="OK"),'73'!$B$24,"Processo non sottoposto a mappatura e valutazione del rischio")</f>
        <v>2.5</v>
      </c>
      <c r="I81" s="50">
        <f>IF(AND(D81="SI",E81="OK"),'73'!$B$40,"")</f>
        <v>1.5</v>
      </c>
      <c r="J81" s="50">
        <f>IF(AND(D81="SI",E81="OK"),'73'!$B$44,"")</f>
        <v>3.75</v>
      </c>
      <c r="L81" s="3">
        <v>73</v>
      </c>
      <c r="M81" s="44" t="str">
        <f t="shared" si="31"/>
        <v>73</v>
      </c>
      <c r="O81" s="46">
        <f t="shared" si="32"/>
        <v>0</v>
      </c>
      <c r="P81" s="46" t="str">
        <f t="shared" si="33"/>
        <v>73 - Cerficati di agibilità</v>
      </c>
      <c r="Q81" s="46">
        <f t="shared" si="34"/>
        <v>0</v>
      </c>
      <c r="R81" s="46">
        <f t="shared" si="35"/>
        <v>0</v>
      </c>
      <c r="S81" s="46">
        <f t="shared" si="36"/>
        <v>0</v>
      </c>
      <c r="T81" s="3">
        <v>73</v>
      </c>
      <c r="U81" t="str">
        <f>IF(AND(D81="SI",E81="OK",'73'!$A$47&lt;&gt;""),M81&amp;" - "&amp;C81,"")</f>
        <v>73 - Cerficati di agibilità</v>
      </c>
      <c r="V81" s="3" t="str">
        <f>IF(AND(U81&lt;&gt;"",'73'!$A$47&lt;&gt;""),'73'!$A$47,"")</f>
        <v>Verifica del rispetto delle procedure previste dal manuale della qualita. Report semestrale al RPC sul rilascio e tempi medi.</v>
      </c>
    </row>
    <row r="82" spans="2:22" ht="20.100000000000001" customHeight="1" thickBot="1" x14ac:dyDescent="0.3">
      <c r="B82" s="58">
        <f t="shared" si="29"/>
        <v>74</v>
      </c>
      <c r="C82" s="21" t="str">
        <f>'74'!$A$3</f>
        <v>Certificati destinazione urbanistica</v>
      </c>
      <c r="D82" s="4" t="str">
        <f>'74'!$F$2</f>
        <v>SI</v>
      </c>
      <c r="E82" s="4" t="str">
        <f>IF(D82="SI",IF('74'!$B$44="Presenti campi non compilati","Errore","OK"),"-")</f>
        <v>OK</v>
      </c>
      <c r="F82" s="56" t="str">
        <f>IF(D82="SI",IF('74'!$A$47&lt;&gt;"","SI","NO"),"-")</f>
        <v>SI</v>
      </c>
      <c r="G82" s="3" t="str">
        <f t="shared" si="30"/>
        <v>74 - Certificati destinazione urbanistica</v>
      </c>
      <c r="H82" s="50">
        <f>IF(AND(D82="SI",E82="OK"),'74'!$B$24,"Processo non sottoposto a mappatura e valutazione del rischio")</f>
        <v>2.8333333333333335</v>
      </c>
      <c r="I82" s="50">
        <f>IF(AND(D82="SI",E82="OK"),'74'!$B$40,"")</f>
        <v>1.25</v>
      </c>
      <c r="J82" s="50">
        <f>IF(AND(D82="SI",E82="OK"),'74'!$B$44,"")</f>
        <v>3.54</v>
      </c>
      <c r="L82" s="3">
        <v>74</v>
      </c>
      <c r="M82" s="44" t="str">
        <f t="shared" si="31"/>
        <v>74</v>
      </c>
      <c r="O82" s="46">
        <f t="shared" si="32"/>
        <v>0</v>
      </c>
      <c r="P82" s="46" t="str">
        <f t="shared" si="33"/>
        <v>74 - Certificati destinazione urbanistica</v>
      </c>
      <c r="Q82" s="46">
        <f t="shared" si="34"/>
        <v>0</v>
      </c>
      <c r="R82" s="46">
        <f t="shared" si="35"/>
        <v>0</v>
      </c>
      <c r="S82" s="46">
        <f t="shared" si="36"/>
        <v>0</v>
      </c>
      <c r="T82" s="3">
        <v>74</v>
      </c>
      <c r="U82" t="str">
        <f>IF(AND(D82="SI",E82="OK",'74'!$A$47&lt;&gt;""),M82&amp;" - "&amp;C82,"")</f>
        <v>74 - Certificati destinazione urbanistica</v>
      </c>
      <c r="V82" s="3" t="str">
        <f>IF(AND(U82&lt;&gt;"",'74'!$A$47&lt;&gt;""),'74'!$A$47,"")</f>
        <v>Rispetto delle procedure previste dal manuale della qualità; Report semestrale al RPC sul rilascio e tempi medi.</v>
      </c>
    </row>
    <row r="83" spans="2:22" ht="30.75" thickBot="1" x14ac:dyDescent="0.3">
      <c r="B83" s="58">
        <f t="shared" si="29"/>
        <v>75</v>
      </c>
      <c r="C83" s="21" t="str">
        <f>'75'!$A$3</f>
        <v>Archiviazione verbali di violazione delle norme del codice della strada, regolamenti e ordinanze di competenza della PL</v>
      </c>
      <c r="D83" s="4" t="str">
        <f>'75'!$F$2</f>
        <v>SI</v>
      </c>
      <c r="E83" s="4" t="str">
        <f>IF(D83="SI",IF('75'!$B$44="Presenti campi non compilati","Errore","OK"),"-")</f>
        <v>OK</v>
      </c>
      <c r="F83" s="56" t="str">
        <f>IF(D83="SI",IF('75'!$A$47&lt;&gt;"","SI","NO"),"-")</f>
        <v>SI</v>
      </c>
      <c r="G83" s="3" t="str">
        <f t="shared" si="30"/>
        <v>75 - Archiviazione verbali di violazione delle norme del codice della strada, regolamenti e ordinanze di competenza della PL</v>
      </c>
      <c r="H83" s="50">
        <f>IF(AND(D83="SI",E83="OK"),'75'!$B$24,"Processo non sottoposto a mappatura e valutazione del rischio")</f>
        <v>2.5</v>
      </c>
      <c r="I83" s="50">
        <f>IF(AND(D83="SI",E83="OK"),'75'!$B$40,"")</f>
        <v>1.25</v>
      </c>
      <c r="J83" s="50">
        <f>IF(AND(D83="SI",E83="OK"),'75'!$B$44,"")</f>
        <v>3.125</v>
      </c>
      <c r="L83" s="3">
        <v>75</v>
      </c>
      <c r="M83" s="44" t="str">
        <f t="shared" si="31"/>
        <v>75</v>
      </c>
      <c r="O83" s="46">
        <f t="shared" si="32"/>
        <v>0</v>
      </c>
      <c r="P83" s="46" t="str">
        <f t="shared" si="33"/>
        <v>75 - Archiviazione verbali di violazione delle norme del codice della strada, regolamenti e ordinanze di competenza della PL</v>
      </c>
      <c r="Q83" s="46">
        <f t="shared" si="34"/>
        <v>0</v>
      </c>
      <c r="R83" s="46">
        <f t="shared" si="35"/>
        <v>0</v>
      </c>
      <c r="S83" s="46">
        <f t="shared" si="36"/>
        <v>0</v>
      </c>
      <c r="T83" s="3">
        <v>75</v>
      </c>
      <c r="U83" t="str">
        <f>IF(AND(D83="SI",E83="OK",'75'!$A$47&lt;&gt;""),M83&amp;" - "&amp;C83,"")</f>
        <v>75 - Archiviazione verbali di violazione delle norme del codice della strada, regolamenti e ordinanze di competenza della PL</v>
      </c>
      <c r="V83" s="3" t="str">
        <f>IF(AND(U83&lt;&gt;"",'75'!$A$47&lt;&gt;""),'75'!$A$47,"")</f>
        <v>Verifica del rispetto delle procedure previste dal manuale della qualità. Sistematico utilizzo di procedure e mezzo di supporti informatici. Rapporti periodici da ogni operatore che ha redatto il provvedimento della avvenuta archiviazione. Rapporti periodici al Responsabile anticorruzione dei provvedimenti di archiaviazine adottati.</v>
      </c>
    </row>
    <row r="84" spans="2:22" ht="20.100000000000001" customHeight="1" thickBot="1" x14ac:dyDescent="0.3">
      <c r="B84" s="58">
        <f t="shared" si="29"/>
        <v>76</v>
      </c>
      <c r="C84" s="21" t="str">
        <f>'76'!$A$3</f>
        <v>Rimborsi di sanzioni non dovute</v>
      </c>
      <c r="D84" s="4" t="str">
        <f>'76'!$F$2</f>
        <v>SI</v>
      </c>
      <c r="E84" s="4" t="str">
        <f>IF(D84="SI",IF('76'!$B$44="Presenti campi non compilati","Errore","OK"),"-")</f>
        <v>OK</v>
      </c>
      <c r="F84" s="56" t="str">
        <f>IF(D84="SI",IF('76'!$A$47&lt;&gt;"","SI","NO"),"-")</f>
        <v>SI</v>
      </c>
      <c r="G84" s="3" t="str">
        <f t="shared" si="30"/>
        <v>76 - Rimborsi di sanzioni non dovute</v>
      </c>
      <c r="H84" s="50">
        <f>IF(AND(D84="SI",E84="OK"),'76'!$B$24,"Processo non sottoposto a mappatura e valutazione del rischio")</f>
        <v>2.5</v>
      </c>
      <c r="I84" s="50">
        <f>IF(AND(D84="SI",E84="OK"),'76'!$B$40,"")</f>
        <v>1</v>
      </c>
      <c r="J84" s="50">
        <f>IF(AND(D84="SI",E84="OK"),'76'!$B$44,"")</f>
        <v>2.5</v>
      </c>
      <c r="L84" s="3">
        <v>76</v>
      </c>
      <c r="M84" s="44" t="str">
        <f t="shared" si="31"/>
        <v>76</v>
      </c>
      <c r="O84" s="46">
        <f t="shared" si="32"/>
        <v>0</v>
      </c>
      <c r="P84" s="46" t="str">
        <f t="shared" si="33"/>
        <v>76 - Rimborsi di sanzioni non dovute</v>
      </c>
      <c r="Q84" s="46">
        <f t="shared" si="34"/>
        <v>0</v>
      </c>
      <c r="R84" s="46">
        <f t="shared" si="35"/>
        <v>0</v>
      </c>
      <c r="S84" s="46">
        <f t="shared" si="36"/>
        <v>0</v>
      </c>
      <c r="T84" s="3">
        <v>76</v>
      </c>
      <c r="U84" t="str">
        <f>IF(AND(D84="SI",E84="OK",'76'!$A$47&lt;&gt;""),M84&amp;" - "&amp;C84,"")</f>
        <v>76 - Rimborsi di sanzioni non dovute</v>
      </c>
      <c r="V84" s="3" t="str">
        <f>IF(AND(U84&lt;&gt;"",'76'!$A$47&lt;&gt;""),'76'!$A$47,"")</f>
        <v>Rspetto delle procedure previste dal manuale sulla qualità.  Rispetto dei tempi di ultimazione del procedimento. Rapporti periodici dal Responsabile anticorruzione di prospetti riportanti in ordine cronologico, le istanze pervenute gli esiti dell'istruttoria e gli estremi dell'eventuale provvedimento di rimborso emanato.</v>
      </c>
    </row>
    <row r="85" spans="2:22" ht="30.75" thickBot="1" x14ac:dyDescent="0.3">
      <c r="B85" s="58">
        <f t="shared" si="29"/>
        <v>77</v>
      </c>
      <c r="C85" s="21" t="str">
        <f>'77'!$A$3</f>
        <v>Attività di gestione e dei mezzi assegnati in dotazione alla Polizia eLocale e vigilanza sul loro corretto uso</v>
      </c>
      <c r="D85" s="4" t="str">
        <f>'77'!$F$2</f>
        <v>SI</v>
      </c>
      <c r="E85" s="4" t="str">
        <f>IF(D85="SI",IF('77'!$B$44="Presenti campi non compilati","Errore","OK"),"-")</f>
        <v>OK</v>
      </c>
      <c r="F85" s="56" t="str">
        <f>IF(D85="SI",IF('77'!$A$47&lt;&gt;"","SI","NO"),"-")</f>
        <v>SI</v>
      </c>
      <c r="G85" s="3" t="str">
        <f t="shared" si="30"/>
        <v>77 - Attività di gestione e dei mezzi assegnati in dotazione alla Polizia eLocale e vigilanza sul loro corretto uso</v>
      </c>
      <c r="H85" s="50">
        <f>IF(AND(D85="SI",E85="OK"),'77'!$B$24,"Processo non sottoposto a mappatura e valutazione del rischio")</f>
        <v>2</v>
      </c>
      <c r="I85" s="50">
        <f>IF(AND(D85="SI",E85="OK"),'77'!$B$40,"")</f>
        <v>1.25</v>
      </c>
      <c r="J85" s="50">
        <f>IF(AND(D85="SI",E85="OK"),'77'!$B$44,"")</f>
        <v>2.5</v>
      </c>
      <c r="L85" s="3">
        <v>77</v>
      </c>
      <c r="M85" s="44" t="str">
        <f t="shared" si="31"/>
        <v>77</v>
      </c>
      <c r="O85" s="46">
        <f t="shared" si="32"/>
        <v>0</v>
      </c>
      <c r="P85" s="46" t="str">
        <f t="shared" si="33"/>
        <v>77 - Attività di gestione e dei mezzi assegnati in dotazione alla Polizia eLocale e vigilanza sul loro corretto uso</v>
      </c>
      <c r="Q85" s="46">
        <f t="shared" si="34"/>
        <v>0</v>
      </c>
      <c r="R85" s="46">
        <f t="shared" si="35"/>
        <v>0</v>
      </c>
      <c r="S85" s="46">
        <f t="shared" si="36"/>
        <v>0</v>
      </c>
      <c r="T85" s="3">
        <v>77</v>
      </c>
      <c r="U85" t="str">
        <f>IF(AND(D85="SI",E85="OK",'77'!$A$47&lt;&gt;""),M85&amp;" - "&amp;C85,"")</f>
        <v>77 - Attività di gestione e dei mezzi assegnati in dotazione alla Polizia eLocale e vigilanza sul loro corretto uso</v>
      </c>
      <c r="V85" s="3" t="str">
        <f>IF(AND(U85&lt;&gt;"",'77'!$A$47&lt;&gt;""),'77'!$A$47,"")</f>
        <v>Rispetto delle procedure previste dal manuale sulla qualità. Verifica periodica, a cura del Dirigente dei chilometri percorsi, consumo di carburante stato di manutenzione.</v>
      </c>
    </row>
    <row r="86" spans="2:22" ht="20.100000000000001" customHeight="1" thickBot="1" x14ac:dyDescent="0.3">
      <c r="B86" s="58">
        <f t="shared" si="29"/>
        <v>78</v>
      </c>
      <c r="C86" s="21" t="str">
        <f>'78'!$A$3</f>
        <v xml:space="preserve">Assegnazione di posteggi mercati settimanali e mensili </v>
      </c>
      <c r="D86" s="4" t="str">
        <f>'78'!$F$2</f>
        <v>SI</v>
      </c>
      <c r="E86" s="4" t="str">
        <f>IF(D86="SI",IF('78'!$B$44="Presenti campi non compilati","Errore","OK"),"-")</f>
        <v>OK</v>
      </c>
      <c r="F86" s="56" t="str">
        <f>IF(D86="SI",IF('78'!$A$47&lt;&gt;"","SI","NO"),"-")</f>
        <v>SI</v>
      </c>
      <c r="G86" s="3" t="str">
        <f t="shared" si="30"/>
        <v xml:space="preserve">78 - Assegnazione di posteggi mercati settimanali e mensili </v>
      </c>
      <c r="H86" s="50">
        <f>IF(AND(D86="SI",E86="OK"),'78'!$B$24,"Processo non sottoposto a mappatura e valutazione del rischio")</f>
        <v>2.1666666666666665</v>
      </c>
      <c r="I86" s="50">
        <f>IF(AND(D86="SI",E86="OK"),'78'!$B$40,"")</f>
        <v>1.25</v>
      </c>
      <c r="J86" s="50">
        <f>IF(AND(D86="SI",E86="OK"),'78'!$B$44,"")</f>
        <v>2.708333333333333</v>
      </c>
      <c r="L86" s="3">
        <v>78</v>
      </c>
      <c r="M86" s="44" t="str">
        <f t="shared" si="31"/>
        <v>78</v>
      </c>
      <c r="O86" s="46">
        <f t="shared" si="32"/>
        <v>0</v>
      </c>
      <c r="P86" s="46" t="str">
        <f t="shared" si="33"/>
        <v xml:space="preserve">78 - Assegnazione di posteggi mercati settimanali e mensili </v>
      </c>
      <c r="Q86" s="46">
        <f t="shared" si="34"/>
        <v>0</v>
      </c>
      <c r="R86" s="46">
        <f t="shared" si="35"/>
        <v>0</v>
      </c>
      <c r="S86" s="46">
        <f t="shared" si="36"/>
        <v>0</v>
      </c>
      <c r="T86" s="3">
        <v>78</v>
      </c>
      <c r="U86" t="str">
        <f>IF(AND(D86="SI",E86="OK",'78'!$A$47&lt;&gt;""),M86&amp;" - "&amp;C86,"")</f>
        <v xml:space="preserve">78 - Assegnazione di posteggi mercati settimanali e mensili </v>
      </c>
      <c r="V86" s="3" t="str">
        <f>IF(AND(U86&lt;&gt;"",'78'!$A$47&lt;&gt;""),'78'!$A$47,"")</f>
        <v>Verifica del rispetto dei criteri regolamentari nell'assegnazione e osservanza dei principi di trasparenza. Pubblicazione sul sito internet istituzionale.</v>
      </c>
    </row>
    <row r="87" spans="2:22" ht="20.100000000000001" customHeight="1" thickBot="1" x14ac:dyDescent="0.3">
      <c r="B87" s="58">
        <f t="shared" si="29"/>
        <v>79</v>
      </c>
      <c r="C87" s="21" t="str">
        <f>'79'!$A$3</f>
        <v xml:space="preserve">Rilascio contrassegno invalidi </v>
      </c>
      <c r="D87" s="4" t="str">
        <f>'79'!$F$2</f>
        <v>SI</v>
      </c>
      <c r="E87" s="4" t="str">
        <f>IF(D87="SI",IF('79'!$B$44="Presenti campi non compilati","Errore","OK"),"-")</f>
        <v>OK</v>
      </c>
      <c r="F87" s="56" t="str">
        <f>IF(D87="SI",IF('79'!$A$47&lt;&gt;"","SI","NO"),"-")</f>
        <v>SI</v>
      </c>
      <c r="G87" s="3" t="str">
        <f t="shared" si="30"/>
        <v xml:space="preserve">79 - Rilascio contrassegno invalidi </v>
      </c>
      <c r="H87" s="50">
        <f>IF(AND(D87="SI",E87="OK"),'79'!$B$24,"Processo non sottoposto a mappatura e valutazione del rischio")</f>
        <v>2.1666666666666665</v>
      </c>
      <c r="I87" s="50">
        <f>IF(AND(D87="SI",E87="OK"),'79'!$B$40,"")</f>
        <v>1.5</v>
      </c>
      <c r="J87" s="50">
        <f>IF(AND(D87="SI",E87="OK"),'79'!$B$44,"")</f>
        <v>3.25</v>
      </c>
      <c r="L87" s="3">
        <v>79</v>
      </c>
      <c r="M87" s="44" t="str">
        <f t="shared" si="31"/>
        <v>79</v>
      </c>
      <c r="O87" s="46">
        <f t="shared" si="32"/>
        <v>0</v>
      </c>
      <c r="P87" s="46" t="str">
        <f t="shared" si="33"/>
        <v xml:space="preserve">79 - Rilascio contrassegno invalidi </v>
      </c>
      <c r="Q87" s="46">
        <f t="shared" si="34"/>
        <v>0</v>
      </c>
      <c r="R87" s="46">
        <f t="shared" si="35"/>
        <v>0</v>
      </c>
      <c r="S87" s="46">
        <f t="shared" si="36"/>
        <v>0</v>
      </c>
      <c r="T87" s="3">
        <v>79</v>
      </c>
      <c r="U87" t="str">
        <f>IF(AND(D87="SI",E87="OK",'79'!$A$47&lt;&gt;""),M87&amp;" - "&amp;C87,"")</f>
        <v xml:space="preserve">79 - Rilascio contrassegno invalidi </v>
      </c>
      <c r="V87" s="3" t="str">
        <f>IF(AND(U87&lt;&gt;"",'79'!$A$47&lt;&gt;""),'79'!$A$47,"")</f>
        <v>Verifica del prospetto delle procedure prevista dal mauale della qqualità. Report semestarale al RPC sul riòascio e tempi medi di evasione delle richeste pervenute.</v>
      </c>
    </row>
    <row r="88" spans="2:22" ht="20.100000000000001" customHeight="1" thickBot="1" x14ac:dyDescent="0.3">
      <c r="B88" s="58">
        <f>IF(OR(C88="Nuova scheda",C88=""),"",T88)</f>
        <v>80</v>
      </c>
      <c r="C88" s="21" t="str">
        <f>'80'!$A$3</f>
        <v xml:space="preserve">Rilascio stallo di sosta per invalidi </v>
      </c>
      <c r="D88" s="4" t="str">
        <f>'80'!$F$2</f>
        <v>SI</v>
      </c>
      <c r="E88" s="4" t="str">
        <f>IF(D88="SI",IF('80'!$B$44="Presenti campi non compilati","Errore","OK"),"-")</f>
        <v>OK</v>
      </c>
      <c r="F88" s="56" t="str">
        <f>IF(D88="SI",IF('80'!$A$47&lt;&gt;"","SI","NO"),"-")</f>
        <v>SI</v>
      </c>
      <c r="G88" s="3" t="str">
        <f t="shared" si="30"/>
        <v xml:space="preserve">80 - Rilascio stallo di sosta per invalidi </v>
      </c>
      <c r="H88" s="50">
        <f>IF(AND(D88="SI",E88="OK"),'80'!$B$24,"Processo non sottoposto a mappatura e valutazione del rischio")</f>
        <v>2.1666666666666665</v>
      </c>
      <c r="I88" s="50">
        <f>IF(AND(D88="SI",E88="OK"),'80'!$B$40,"")</f>
        <v>1.25</v>
      </c>
      <c r="J88" s="50">
        <f>IF(AND(D88="SI",E88="OK"),'80'!$B$44,"")</f>
        <v>2.708333333333333</v>
      </c>
      <c r="L88" s="3">
        <v>80</v>
      </c>
      <c r="M88" s="44" t="str">
        <f t="shared" si="31"/>
        <v>80</v>
      </c>
      <c r="O88" s="46">
        <f t="shared" si="32"/>
        <v>0</v>
      </c>
      <c r="P88" s="46" t="str">
        <f t="shared" si="33"/>
        <v xml:space="preserve">80 - Rilascio stallo di sosta per invalidi </v>
      </c>
      <c r="Q88" s="46">
        <f t="shared" si="34"/>
        <v>0</v>
      </c>
      <c r="R88" s="46">
        <f t="shared" si="35"/>
        <v>0</v>
      </c>
      <c r="S88" s="46">
        <f t="shared" si="36"/>
        <v>0</v>
      </c>
      <c r="T88" s="3">
        <v>80</v>
      </c>
      <c r="U88" t="str">
        <f>IF(AND(D88="SI",E88="OK",'80'!$A$47&lt;&gt;""),M88&amp;" - "&amp;C88,"")</f>
        <v xml:space="preserve">80 - Rilascio stallo di sosta per invalidi </v>
      </c>
      <c r="V88" s="3" t="str">
        <f>IF(AND(U88&lt;&gt;"",'80'!$A$47&lt;&gt;""),'80'!$A$47,"")</f>
        <v>Verifica del prospetto delle procedure prevista dal mauale della qqualità. Report semestarale al RPC sul riòascio e tempi medi di evasione delle richeste pervenute e delle autorizzazioni concesse e non.</v>
      </c>
    </row>
    <row r="89" spans="2:22" ht="16.5" thickBot="1" x14ac:dyDescent="0.3">
      <c r="B89" s="58" t="str">
        <f t="shared" ref="B89:B93" si="37">IF(OR(C89="Nuova scheda",C89=""),"",T89)</f>
        <v/>
      </c>
      <c r="C89" s="21" t="str">
        <f>'81'!$A$3</f>
        <v>Nuova scheda</v>
      </c>
      <c r="D89" s="4" t="str">
        <f>'81'!$F$2</f>
        <v>NO</v>
      </c>
      <c r="E89" s="4" t="str">
        <f>IF(D89="SI",IF('81'!$B$44="Presenti campi non compilati","Errore","OK"),"-")</f>
        <v>-</v>
      </c>
      <c r="F89" s="56" t="str">
        <f>IF(D89="SI",IF('81'!$A$47&lt;&gt;"","SI","NO"),"-")</f>
        <v>-</v>
      </c>
      <c r="G89" s="3" t="str">
        <f t="shared" si="30"/>
        <v/>
      </c>
      <c r="H89" s="50" t="str">
        <f>IF(AND(D89="SI",E89="OK"),'81'!$B$24,"Processo non sottoposto a mappatura e valutazione del rischio")</f>
        <v>Processo non sottoposto a mappatura e valutazione del rischio</v>
      </c>
      <c r="I89" s="50" t="str">
        <f>IF(AND(D89="SI",E89="OK"),'81'!$B$40,"")</f>
        <v/>
      </c>
      <c r="J89" s="50" t="str">
        <f>IF(AND(D89="SI",E89="OK"),'81'!$B$44,"")</f>
        <v/>
      </c>
      <c r="L89" s="3">
        <v>81</v>
      </c>
      <c r="M89" s="44" t="str">
        <f t="shared" si="31"/>
        <v>81</v>
      </c>
      <c r="O89" s="46">
        <f t="shared" si="32"/>
        <v>0</v>
      </c>
      <c r="P89" s="46">
        <f t="shared" si="33"/>
        <v>0</v>
      </c>
      <c r="Q89" s="46">
        <f t="shared" si="34"/>
        <v>0</v>
      </c>
      <c r="R89" s="46">
        <f t="shared" si="35"/>
        <v>0</v>
      </c>
      <c r="S89" s="46">
        <f t="shared" si="36"/>
        <v>0</v>
      </c>
      <c r="T89" s="3">
        <v>81</v>
      </c>
      <c r="U89" t="str">
        <f>IF(AND(D89="SI",E89="OK",'81'!$A$47&lt;&gt;""),M89&amp;" - "&amp;C89,"")</f>
        <v/>
      </c>
      <c r="V89" s="3" t="str">
        <f>IF(AND(U89&lt;&gt;"",'81'!$A$47&lt;&gt;""),'81'!$A$47,"")</f>
        <v/>
      </c>
    </row>
    <row r="90" spans="2:22" ht="16.5" thickBot="1" x14ac:dyDescent="0.3">
      <c r="B90" s="58" t="str">
        <f t="shared" si="37"/>
        <v/>
      </c>
      <c r="C90" s="21" t="str">
        <f>'82'!$A$3</f>
        <v>Nuova scheda</v>
      </c>
      <c r="D90" s="4" t="str">
        <f>'82'!$F$2</f>
        <v>NO</v>
      </c>
      <c r="E90" s="4" t="str">
        <f>IF(D90="SI",IF('82'!$B$44="Presenti campi non compilati","Errore","OK"),"-")</f>
        <v>-</v>
      </c>
      <c r="F90" s="56" t="str">
        <f>IF(D90="SI",IF('82'!$A$47&lt;&gt;"","SI","NO"),"-")</f>
        <v>-</v>
      </c>
      <c r="G90" s="3" t="str">
        <f t="shared" si="30"/>
        <v/>
      </c>
      <c r="H90" s="50" t="str">
        <f>IF(AND(D90="SI",E90="OK"),'82'!$B$24,"Processo non sottoposto a mappatura e valutazione del rischio")</f>
        <v>Processo non sottoposto a mappatura e valutazione del rischio</v>
      </c>
      <c r="I90" s="50" t="str">
        <f>IF(AND(D90="SI",E90="OK"),'82'!$B$40,"")</f>
        <v/>
      </c>
      <c r="J90" s="50" t="str">
        <f>IF(AND(D90="SI",E90="OK"),'82'!$B$44,"")</f>
        <v/>
      </c>
      <c r="L90" s="3">
        <v>82</v>
      </c>
      <c r="M90" s="44" t="str">
        <f t="shared" si="31"/>
        <v>82</v>
      </c>
      <c r="O90" s="46">
        <f t="shared" si="32"/>
        <v>0</v>
      </c>
      <c r="P90" s="46">
        <f t="shared" si="33"/>
        <v>0</v>
      </c>
      <c r="Q90" s="46">
        <f t="shared" si="34"/>
        <v>0</v>
      </c>
      <c r="R90" s="46">
        <f t="shared" si="35"/>
        <v>0</v>
      </c>
      <c r="S90" s="46">
        <f t="shared" si="36"/>
        <v>0</v>
      </c>
      <c r="T90" s="3">
        <v>82</v>
      </c>
      <c r="U90" t="str">
        <f>IF(AND(D90="SI",E90="OK",'82'!$A$47&lt;&gt;""),M90&amp;" - "&amp;C90,"")</f>
        <v/>
      </c>
      <c r="V90" s="3" t="str">
        <f>IF(AND(U90&lt;&gt;"",'82'!$A$47&lt;&gt;""),'82'!$A$47,"")</f>
        <v/>
      </c>
    </row>
    <row r="91" spans="2:22" ht="16.5" thickBot="1" x14ac:dyDescent="0.3">
      <c r="B91" s="58" t="str">
        <f t="shared" si="37"/>
        <v/>
      </c>
      <c r="C91" s="21" t="str">
        <f>'83'!$A$3</f>
        <v>Nuova scheda</v>
      </c>
      <c r="D91" s="4" t="str">
        <f>'83'!$F$2</f>
        <v>NO</v>
      </c>
      <c r="E91" s="4" t="str">
        <f>IF(D91="SI",IF('83'!$B$44="Presenti campi non compilati","Errore","OK"),"-")</f>
        <v>-</v>
      </c>
      <c r="F91" s="56" t="str">
        <f>IF(D91="SI",IF('83'!$A$47&lt;&gt;"","SI","NO"),"-")</f>
        <v>-</v>
      </c>
      <c r="G91" s="3" t="str">
        <f t="shared" si="30"/>
        <v/>
      </c>
      <c r="H91" s="50" t="str">
        <f>IF(AND(D91="SI",E91="OK"),'83'!$B$24,"Processo non sottoposto a mappatura e valutazione del rischio")</f>
        <v>Processo non sottoposto a mappatura e valutazione del rischio</v>
      </c>
      <c r="I91" s="50" t="str">
        <f>IF(AND(D91="SI",E91="OK"),'83'!$B$40,"")</f>
        <v/>
      </c>
      <c r="J91" s="50" t="str">
        <f>IF(AND(D91="SI",E91="OK"),'83'!$B$44,"")</f>
        <v/>
      </c>
      <c r="L91" s="3">
        <v>83</v>
      </c>
      <c r="M91" s="44" t="str">
        <f t="shared" si="31"/>
        <v>83</v>
      </c>
      <c r="O91" s="46">
        <f t="shared" si="32"/>
        <v>0</v>
      </c>
      <c r="P91" s="46">
        <f t="shared" si="33"/>
        <v>0</v>
      </c>
      <c r="Q91" s="46">
        <f t="shared" si="34"/>
        <v>0</v>
      </c>
      <c r="R91" s="46">
        <f t="shared" si="35"/>
        <v>0</v>
      </c>
      <c r="S91" s="46">
        <f t="shared" si="36"/>
        <v>0</v>
      </c>
      <c r="T91" s="3">
        <v>83</v>
      </c>
      <c r="U91" t="str">
        <f>IF(AND(D91="SI",E91="OK",'83'!$A$47&lt;&gt;""),M91&amp;" - "&amp;C91,"")</f>
        <v/>
      </c>
      <c r="V91" s="3" t="str">
        <f>IF(AND(U91&lt;&gt;"",'83'!$A$47&lt;&gt;""),'83'!$A$47,"")</f>
        <v/>
      </c>
    </row>
    <row r="92" spans="2:22" ht="16.5" thickBot="1" x14ac:dyDescent="0.3">
      <c r="B92" s="58" t="str">
        <f t="shared" si="37"/>
        <v/>
      </c>
      <c r="C92" s="21" t="str">
        <f>'84'!$A$3</f>
        <v>Nuova scheda</v>
      </c>
      <c r="D92" s="4" t="str">
        <f>'84'!$F$2</f>
        <v>NO</v>
      </c>
      <c r="E92" s="4" t="str">
        <f>IF(D92="SI",IF('84'!$B$44="Presenti campi non compilati","Errore","OK"),"-")</f>
        <v>-</v>
      </c>
      <c r="F92" s="56" t="str">
        <f>IF(D92="SI",IF('84'!$A$47&lt;&gt;"","SI","NO"),"-")</f>
        <v>-</v>
      </c>
      <c r="G92" s="3" t="str">
        <f t="shared" si="30"/>
        <v/>
      </c>
      <c r="H92" s="50" t="str">
        <f>IF(AND(D92="SI",E92="OK"),'84'!$B$24,"Processo non sottoposto a mappatura e valutazione del rischio")</f>
        <v>Processo non sottoposto a mappatura e valutazione del rischio</v>
      </c>
      <c r="I92" s="50" t="str">
        <f>IF(AND(D92="SI",E92="OK"),'84'!$B$40,"")</f>
        <v/>
      </c>
      <c r="J92" s="50" t="str">
        <f>IF(AND(D92="SI",E92="OK"),'84'!$B$44,"")</f>
        <v/>
      </c>
      <c r="L92" s="3">
        <v>84</v>
      </c>
      <c r="M92" s="44" t="str">
        <f t="shared" si="31"/>
        <v>84</v>
      </c>
      <c r="O92" s="46">
        <f t="shared" si="32"/>
        <v>0</v>
      </c>
      <c r="P92" s="46">
        <f t="shared" si="33"/>
        <v>0</v>
      </c>
      <c r="Q92" s="46">
        <f t="shared" si="34"/>
        <v>0</v>
      </c>
      <c r="R92" s="46">
        <f t="shared" si="35"/>
        <v>0</v>
      </c>
      <c r="S92" s="46">
        <f t="shared" si="36"/>
        <v>0</v>
      </c>
      <c r="T92" s="3">
        <v>84</v>
      </c>
      <c r="U92" t="str">
        <f>IF(AND(D92="SI",E92="OK",'84'!$A$47&lt;&gt;""),M92&amp;" - "&amp;C92,"")</f>
        <v/>
      </c>
      <c r="V92" s="3" t="str">
        <f>IF(AND(U92&lt;&gt;"",'84'!$A$47&lt;&gt;""),'84'!$A$47,"")</f>
        <v/>
      </c>
    </row>
    <row r="93" spans="2:22" ht="16.5" thickBot="1" x14ac:dyDescent="0.3">
      <c r="B93" s="58" t="str">
        <f t="shared" si="37"/>
        <v/>
      </c>
      <c r="C93" s="21" t="str">
        <f>'85'!$A$3</f>
        <v>Nuova scheda</v>
      </c>
      <c r="D93" s="4" t="str">
        <f>'85'!$F$2</f>
        <v>NO</v>
      </c>
      <c r="E93" s="4" t="str">
        <f>IF(D93="SI",IF('85'!$B$44="Presenti campi non compilati","Errore","OK"),"-")</f>
        <v>-</v>
      </c>
      <c r="F93" s="56" t="str">
        <f>IF(D93="SI",IF('85'!$A$47&lt;&gt;"","SI","NO"),"-")</f>
        <v>-</v>
      </c>
      <c r="G93" s="3" t="str">
        <f t="shared" si="30"/>
        <v/>
      </c>
      <c r="H93" s="50" t="str">
        <f>IF(AND(D93="SI",E93="OK"),'85'!$B$24,"Processo non sottoposto a mappatura e valutazione del rischio")</f>
        <v>Processo non sottoposto a mappatura e valutazione del rischio</v>
      </c>
      <c r="I93" s="50" t="str">
        <f>IF(AND(D93="SI",E93="OK"),'85'!$B$40,"")</f>
        <v/>
      </c>
      <c r="J93" s="50" t="str">
        <f>IF(AND(D93="SI",E93="OK"),'85'!$B$44,"")</f>
        <v/>
      </c>
      <c r="L93" s="3">
        <v>85</v>
      </c>
      <c r="M93" s="44" t="str">
        <f t="shared" si="31"/>
        <v>85</v>
      </c>
      <c r="O93" s="46">
        <f t="shared" si="32"/>
        <v>0</v>
      </c>
      <c r="P93" s="46">
        <f t="shared" si="33"/>
        <v>0</v>
      </c>
      <c r="Q93" s="46">
        <f t="shared" si="34"/>
        <v>0</v>
      </c>
      <c r="R93" s="46">
        <f t="shared" si="35"/>
        <v>0</v>
      </c>
      <c r="S93" s="46">
        <f t="shared" si="36"/>
        <v>0</v>
      </c>
      <c r="T93" s="3">
        <v>85</v>
      </c>
      <c r="U93" t="str">
        <f>IF(AND(D93="SI",E93="OK",'85'!$A$47&lt;&gt;""),M93&amp;" - "&amp;C93,"")</f>
        <v/>
      </c>
      <c r="V93" s="3" t="str">
        <f>IF(AND(U93&lt;&gt;"",'85'!$A$47&lt;&gt;""),'85'!$A$47,"")</f>
        <v/>
      </c>
    </row>
    <row r="94" spans="2:22" x14ac:dyDescent="0.25">
      <c r="H94" s="48"/>
      <c r="I94" s="48"/>
      <c r="J94" s="48"/>
    </row>
    <row r="95" spans="2:22" x14ac:dyDescent="0.25">
      <c r="H95" s="48"/>
      <c r="I95" s="48"/>
      <c r="J95" s="48"/>
    </row>
    <row r="96" spans="2:22" x14ac:dyDescent="0.25">
      <c r="H96" s="48"/>
      <c r="I96" s="48"/>
      <c r="J96" s="48"/>
    </row>
    <row r="97" spans="8:10" x14ac:dyDescent="0.25">
      <c r="H97" s="48"/>
      <c r="I97" s="48"/>
      <c r="J97" s="48"/>
    </row>
    <row r="98" spans="8:10" x14ac:dyDescent="0.25">
      <c r="H98" s="48"/>
      <c r="I98" s="48"/>
      <c r="J98" s="48"/>
    </row>
    <row r="99" spans="8:10" x14ac:dyDescent="0.25">
      <c r="H99" s="48"/>
      <c r="I99" s="48"/>
      <c r="J99" s="48"/>
    </row>
  </sheetData>
  <sheetProtection selectLockedCells="1" selectUnlockedCells="1"/>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9'!A1" display="'49'!A1"/>
    <hyperlink ref="C60:C61" location="'49'!A1" display="'49'!A1"/>
    <hyperlink ref="F6" location="'Prospetto Finale'!A1" display="Vai al prospetto finale"/>
    <hyperlink ref="F8" location="'Misure riduzione del rischio'!A1" display="Vai alle Misure riduzione rischio"/>
    <hyperlink ref="C62" location="'54'!A1" display="'54'!A1"/>
    <hyperlink ref="C60" location="'52'!A1" display="'52'!A1"/>
    <hyperlink ref="C61" location="'53'!A1" display="'53'!A1"/>
    <hyperlink ref="C63" location="'55'!A1" display="'55'!A1"/>
    <hyperlink ref="C64" location="'56'!A1" display="'56'!A1"/>
    <hyperlink ref="C65" location="'57'!A1" display="'57'!A1"/>
    <hyperlink ref="C66" location="'58'!A1" display="'58'!A1"/>
    <hyperlink ref="C67" location="'59'!A1" display="'59'!A1"/>
    <hyperlink ref="C68" location="'60'!A1" display="'60'!A1"/>
    <hyperlink ref="C69" location="'61'!A1" display="'61'!A1"/>
    <hyperlink ref="C70" location="'62'!A1" display="'62'!A1"/>
    <hyperlink ref="C71" location="'63'!A1" display="'63'!A1"/>
    <hyperlink ref="C72" location="'64'!A1" display="'64'!A1"/>
    <hyperlink ref="C73" location="'65'!A1" display="'65'!A1"/>
    <hyperlink ref="C74" location="'66'!A1" display="'66'!A1"/>
    <hyperlink ref="C75" location="'67'!A1" display="'67'!A1"/>
    <hyperlink ref="C76" location="'68'!A1" display="'68'!A1"/>
    <hyperlink ref="C77" location="'69'!A1" display="'69'!A1"/>
    <hyperlink ref="C78" location="'70'!A1" display="'70'!A1"/>
    <hyperlink ref="C79" location="'71'!A1" display="'71'!A1"/>
    <hyperlink ref="C80" location="'72'!A1" display="'72'!A1"/>
    <hyperlink ref="C81" location="'73'!A1" display="'73'!A1"/>
    <hyperlink ref="C82" location="'74'!A1" display="'74'!A1"/>
    <hyperlink ref="C83" location="'75'!A1" display="'75'!A1"/>
    <hyperlink ref="C84" location="'76'!A1" display="'76'!A1"/>
    <hyperlink ref="C85" location="'77'!A1" display="'77'!A1"/>
    <hyperlink ref="C86" location="'78'!A1" display="'78'!A1"/>
    <hyperlink ref="C87" location="'79'!A1" display="'79'!A1"/>
    <hyperlink ref="C88" location="'80'!A1" display="'80'!A1"/>
    <hyperlink ref="C89:C93" location="'80'!A1" display="'80'!A1"/>
    <hyperlink ref="C89" location="'81'!A1" display="'81'!A1"/>
    <hyperlink ref="C90" location="'82'!A1" display="'82'!A1"/>
    <hyperlink ref="C91" location="'83'!A1" display="'83'!A1"/>
    <hyperlink ref="C92" location="'84'!A1" display="'84'!A1"/>
    <hyperlink ref="C93" location="'85'!A1" display="'85'!A1"/>
  </hyperlinks>
  <pageMargins left="0.70866141732283472" right="0.70866141732283472" top="0.74803149606299213" bottom="0.74803149606299213"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15"/>
  <sheetViews>
    <sheetView tabSelected="1" view="pageBreakPreview" zoomScale="85" zoomScaleSheetLayoutView="85" workbookViewId="0">
      <selection activeCell="A4" sqref="A4:F4"/>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13"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7" t="s">
        <v>362</v>
      </c>
      <c r="B1" s="97"/>
      <c r="C1" s="97"/>
      <c r="D1" s="97"/>
      <c r="E1" s="97"/>
      <c r="F1" s="97"/>
      <c r="G1" s="72"/>
    </row>
    <row r="2" spans="1:8" ht="19.5" thickBot="1" x14ac:dyDescent="0.3">
      <c r="A2" s="98" t="s">
        <v>349</v>
      </c>
      <c r="B2" s="98"/>
      <c r="C2" s="98"/>
      <c r="D2" s="98"/>
      <c r="E2" s="98"/>
      <c r="F2" s="98"/>
      <c r="G2" s="72"/>
      <c r="H2" s="68" t="s">
        <v>75</v>
      </c>
    </row>
    <row r="3" spans="1:8" ht="10.5" customHeight="1" thickBot="1" x14ac:dyDescent="0.3">
      <c r="A3" s="75"/>
      <c r="B3" s="75"/>
      <c r="C3" s="76"/>
      <c r="D3" s="76"/>
      <c r="E3" s="76"/>
      <c r="F3" s="75"/>
      <c r="G3" s="72"/>
      <c r="H3" s="69"/>
    </row>
    <row r="4" spans="1:8" ht="51.75" customHeight="1" thickBot="1" x14ac:dyDescent="0.3">
      <c r="A4" s="99" t="s">
        <v>363</v>
      </c>
      <c r="B4" s="99"/>
      <c r="C4" s="99"/>
      <c r="D4" s="99"/>
      <c r="E4" s="99"/>
      <c r="F4" s="99"/>
      <c r="G4" s="72"/>
      <c r="H4" s="68" t="s">
        <v>210</v>
      </c>
    </row>
    <row r="5" spans="1:8" ht="7.5" customHeight="1" x14ac:dyDescent="0.25">
      <c r="A5" s="39"/>
      <c r="B5" s="5"/>
      <c r="C5" s="52"/>
      <c r="D5" s="52"/>
      <c r="E5" s="52"/>
      <c r="F5" s="49"/>
      <c r="G5" s="72"/>
    </row>
    <row r="6" spans="1:8" ht="36.75" customHeight="1" x14ac:dyDescent="0.25">
      <c r="G6" s="72"/>
    </row>
    <row r="7" spans="1:8" ht="11.25" customHeight="1" x14ac:dyDescent="0.25">
      <c r="A7" s="41"/>
      <c r="G7" s="72"/>
    </row>
    <row r="8" spans="1:8" ht="11.25" customHeight="1" x14ac:dyDescent="0.25">
      <c r="A8" s="41"/>
      <c r="B8" s="72"/>
      <c r="C8" s="78"/>
      <c r="D8" s="78"/>
      <c r="E8" s="78"/>
      <c r="F8" s="74"/>
      <c r="G8" s="72"/>
    </row>
    <row r="9" spans="1:8" ht="17.25" customHeight="1" x14ac:dyDescent="0.25">
      <c r="A9" s="42"/>
      <c r="B9" s="72"/>
      <c r="C9" s="78"/>
      <c r="D9" s="78"/>
      <c r="E9" s="78"/>
      <c r="F9" s="74"/>
      <c r="G9" s="72"/>
    </row>
    <row r="10" spans="1:8" ht="20.25" customHeight="1" x14ac:dyDescent="0.25">
      <c r="A10" s="95" t="s">
        <v>124</v>
      </c>
      <c r="B10" s="95"/>
      <c r="C10" s="95"/>
      <c r="D10" s="95"/>
      <c r="E10" s="95"/>
      <c r="F10" s="95"/>
      <c r="G10" s="72"/>
    </row>
    <row r="11" spans="1:8" ht="34.5" customHeight="1" x14ac:dyDescent="0.25">
      <c r="A11" s="96" t="s">
        <v>125</v>
      </c>
      <c r="B11" s="96"/>
      <c r="C11" s="96"/>
      <c r="D11" s="96"/>
      <c r="E11" s="96"/>
      <c r="F11" s="96"/>
      <c r="G11" s="72"/>
    </row>
    <row r="12" spans="1:8" ht="18.75" x14ac:dyDescent="0.3">
      <c r="A12" s="77"/>
      <c r="B12" s="53" t="s">
        <v>207</v>
      </c>
      <c r="C12" s="54" t="s">
        <v>127</v>
      </c>
      <c r="D12" s="54" t="s">
        <v>128</v>
      </c>
      <c r="E12" s="54" t="s">
        <v>129</v>
      </c>
      <c r="F12" s="74"/>
      <c r="G12" s="72"/>
    </row>
    <row r="13" spans="1:8" ht="5.25" customHeight="1" x14ac:dyDescent="0.25">
      <c r="A13" s="77"/>
      <c r="C13" s="47"/>
      <c r="D13" s="47"/>
      <c r="E13" s="47"/>
      <c r="F13" s="74"/>
      <c r="G13" s="72"/>
    </row>
    <row r="14" spans="1:8" x14ac:dyDescent="0.25">
      <c r="A14" s="77"/>
      <c r="C14" s="79" t="s">
        <v>168</v>
      </c>
      <c r="D14" s="47"/>
      <c r="E14" s="47"/>
      <c r="F14" s="74"/>
      <c r="G14" s="72"/>
    </row>
    <row r="15" spans="1:8" x14ac:dyDescent="0.25">
      <c r="A15" s="77"/>
      <c r="B15" t="s">
        <v>169</v>
      </c>
      <c r="C15" s="47">
        <v>2.5</v>
      </c>
      <c r="D15" s="47">
        <v>1.5</v>
      </c>
      <c r="E15" s="47">
        <v>3.75</v>
      </c>
      <c r="F15" s="74"/>
      <c r="G15" s="72"/>
    </row>
    <row r="16" spans="1:8" x14ac:dyDescent="0.25">
      <c r="A16" s="77"/>
      <c r="B16" t="s">
        <v>126</v>
      </c>
      <c r="C16" s="47">
        <v>2</v>
      </c>
      <c r="D16" s="47">
        <v>1.25</v>
      </c>
      <c r="E16" s="47">
        <v>2.5</v>
      </c>
      <c r="F16" s="74"/>
      <c r="G16" s="72"/>
    </row>
    <row r="17" spans="1:7" x14ac:dyDescent="0.25">
      <c r="A17" s="77"/>
      <c r="B17" t="s">
        <v>170</v>
      </c>
      <c r="C17" s="47">
        <v>3.5</v>
      </c>
      <c r="D17" s="47">
        <v>1.5</v>
      </c>
      <c r="E17" s="47">
        <v>5.25</v>
      </c>
      <c r="F17" s="74"/>
      <c r="G17" s="72"/>
    </row>
    <row r="18" spans="1:7" x14ac:dyDescent="0.25">
      <c r="A18" s="77"/>
      <c r="B18" t="s">
        <v>171</v>
      </c>
      <c r="C18" s="47">
        <v>2.3333333333333335</v>
      </c>
      <c r="D18" s="47">
        <v>1.25</v>
      </c>
      <c r="E18" s="47">
        <v>2.916666666666667</v>
      </c>
      <c r="F18" s="74"/>
      <c r="G18" s="72"/>
    </row>
    <row r="19" spans="1:7" x14ac:dyDescent="0.25">
      <c r="A19" s="77"/>
      <c r="B19" t="s">
        <v>172</v>
      </c>
      <c r="C19" s="47">
        <v>2.8333333333333335</v>
      </c>
      <c r="D19" s="47">
        <v>1.5</v>
      </c>
      <c r="E19" s="47">
        <v>4.25</v>
      </c>
      <c r="F19" s="74"/>
      <c r="G19" s="72"/>
    </row>
    <row r="20" spans="1:7" x14ac:dyDescent="0.25">
      <c r="A20" s="77"/>
      <c r="B20" t="s">
        <v>173</v>
      </c>
      <c r="C20" s="47">
        <v>2.3333333333333335</v>
      </c>
      <c r="D20" s="47">
        <v>1.25</v>
      </c>
      <c r="E20" s="47">
        <v>2.916666666666667</v>
      </c>
      <c r="F20" s="74"/>
      <c r="G20" s="72"/>
    </row>
    <row r="21" spans="1:7" x14ac:dyDescent="0.25">
      <c r="A21" s="77"/>
      <c r="B21" t="s">
        <v>174</v>
      </c>
      <c r="C21" s="47">
        <v>3</v>
      </c>
      <c r="D21">
        <v>1.25</v>
      </c>
      <c r="E21" s="47">
        <v>3.75</v>
      </c>
      <c r="F21" s="74"/>
      <c r="G21" s="72"/>
    </row>
    <row r="22" spans="1:7" x14ac:dyDescent="0.25">
      <c r="A22" s="77"/>
      <c r="B22" t="s">
        <v>175</v>
      </c>
      <c r="C22" s="47">
        <v>1.8333333333333333</v>
      </c>
      <c r="D22" s="47">
        <v>1.5</v>
      </c>
      <c r="E22" s="47">
        <v>3.75</v>
      </c>
      <c r="F22" s="74"/>
      <c r="G22" s="72"/>
    </row>
    <row r="23" spans="1:7" x14ac:dyDescent="0.25">
      <c r="A23" s="77"/>
      <c r="B23" t="s">
        <v>176</v>
      </c>
      <c r="C23" s="47">
        <v>4</v>
      </c>
      <c r="D23" s="47">
        <v>1.75</v>
      </c>
      <c r="E23" s="47">
        <v>7</v>
      </c>
      <c r="F23" s="74"/>
      <c r="G23" s="72"/>
    </row>
    <row r="24" spans="1:7" x14ac:dyDescent="0.25">
      <c r="A24" s="77"/>
      <c r="B24" t="s">
        <v>136</v>
      </c>
      <c r="C24" s="47">
        <v>3.8333333333333335</v>
      </c>
      <c r="D24">
        <v>1.75</v>
      </c>
      <c r="E24" s="47">
        <v>6.7083333333333339</v>
      </c>
      <c r="F24" s="74"/>
      <c r="G24" s="72"/>
    </row>
    <row r="25" spans="1:7" x14ac:dyDescent="0.25">
      <c r="A25" s="77"/>
      <c r="B25" t="s">
        <v>137</v>
      </c>
      <c r="C25" s="47">
        <v>2</v>
      </c>
      <c r="D25">
        <v>1.75</v>
      </c>
      <c r="E25" s="47">
        <v>3.5</v>
      </c>
      <c r="F25" s="74"/>
      <c r="G25" s="72"/>
    </row>
    <row r="26" spans="1:7" x14ac:dyDescent="0.25">
      <c r="A26" s="77"/>
      <c r="B26" t="s">
        <v>138</v>
      </c>
      <c r="C26" s="47">
        <v>2.1666666666666665</v>
      </c>
      <c r="D26">
        <v>1.75</v>
      </c>
      <c r="E26" s="47">
        <v>3.7916666666666665</v>
      </c>
      <c r="F26" s="74"/>
      <c r="G26" s="72"/>
    </row>
    <row r="27" spans="1:7" x14ac:dyDescent="0.25">
      <c r="A27" s="77"/>
      <c r="B27" t="s">
        <v>139</v>
      </c>
      <c r="C27">
        <v>2.1666666666666665</v>
      </c>
      <c r="D27" s="47">
        <v>1</v>
      </c>
      <c r="E27" s="47">
        <v>2.1666666666666665</v>
      </c>
      <c r="F27" s="74"/>
      <c r="G27" s="72"/>
    </row>
    <row r="28" spans="1:7" x14ac:dyDescent="0.25">
      <c r="A28" s="77"/>
      <c r="B28" t="s">
        <v>140</v>
      </c>
      <c r="C28" s="47">
        <v>3.3333333333333335</v>
      </c>
      <c r="D28">
        <v>1</v>
      </c>
      <c r="E28" s="47">
        <v>3.3333333333333335</v>
      </c>
      <c r="F28" s="74"/>
      <c r="G28" s="72"/>
    </row>
    <row r="29" spans="1:7" x14ac:dyDescent="0.25">
      <c r="A29" s="77"/>
      <c r="B29" t="s">
        <v>141</v>
      </c>
      <c r="C29" s="47">
        <v>3.8333333333333335</v>
      </c>
      <c r="D29">
        <v>1.25</v>
      </c>
      <c r="E29" s="47">
        <v>4.791666666666667</v>
      </c>
      <c r="F29" s="74"/>
      <c r="G29" s="72"/>
    </row>
    <row r="30" spans="1:7" x14ac:dyDescent="0.25">
      <c r="A30" s="77"/>
      <c r="B30" t="s">
        <v>142</v>
      </c>
      <c r="C30" s="47">
        <v>2.6666666666666665</v>
      </c>
      <c r="D30" s="47">
        <v>1</v>
      </c>
      <c r="E30" s="47">
        <v>2.6666666666666665</v>
      </c>
      <c r="F30" s="74"/>
      <c r="G30" s="72"/>
    </row>
    <row r="31" spans="1:7" x14ac:dyDescent="0.25">
      <c r="A31" s="77"/>
      <c r="B31" t="s">
        <v>143</v>
      </c>
      <c r="C31" s="47">
        <v>1.8333333333333333</v>
      </c>
      <c r="D31" s="47">
        <v>2.25</v>
      </c>
      <c r="E31" s="47">
        <v>4.125</v>
      </c>
      <c r="F31" s="74"/>
      <c r="G31" s="72"/>
    </row>
    <row r="32" spans="1:7" x14ac:dyDescent="0.25">
      <c r="A32" s="77"/>
      <c r="B32" t="s">
        <v>144</v>
      </c>
      <c r="C32" s="47">
        <v>2.1666666666666665</v>
      </c>
      <c r="D32" s="47">
        <v>1</v>
      </c>
      <c r="E32" s="47">
        <v>2.1666666666666665</v>
      </c>
      <c r="F32" s="74"/>
      <c r="G32" s="72"/>
    </row>
    <row r="33" spans="1:7" x14ac:dyDescent="0.25">
      <c r="A33" s="77"/>
      <c r="B33" t="s">
        <v>145</v>
      </c>
      <c r="C33" s="47">
        <v>2.8333333333333335</v>
      </c>
      <c r="D33" s="47">
        <v>1.25</v>
      </c>
      <c r="E33" s="47">
        <v>3.541666666666667</v>
      </c>
      <c r="F33" s="74"/>
      <c r="G33" s="72"/>
    </row>
    <row r="34" spans="1:7" x14ac:dyDescent="0.25">
      <c r="A34" s="77"/>
      <c r="B34" t="s">
        <v>146</v>
      </c>
      <c r="C34" s="47">
        <v>3.3333333333333335</v>
      </c>
      <c r="D34">
        <v>1.25</v>
      </c>
      <c r="E34" s="47">
        <v>4.166666666666667</v>
      </c>
      <c r="F34" s="74"/>
      <c r="G34" s="72"/>
    </row>
    <row r="35" spans="1:7" x14ac:dyDescent="0.25">
      <c r="A35" s="77"/>
      <c r="B35" t="s">
        <v>147</v>
      </c>
      <c r="C35" s="47">
        <v>2</v>
      </c>
      <c r="D35">
        <v>1</v>
      </c>
      <c r="E35" s="47">
        <v>2</v>
      </c>
      <c r="F35" s="74"/>
      <c r="G35" s="72"/>
    </row>
    <row r="36" spans="1:7" x14ac:dyDescent="0.25">
      <c r="A36" s="77"/>
      <c r="B36" t="s">
        <v>148</v>
      </c>
      <c r="C36" s="47">
        <v>3.5</v>
      </c>
      <c r="D36" s="47">
        <v>1.25</v>
      </c>
      <c r="E36" s="47">
        <v>4.375</v>
      </c>
      <c r="F36" s="74"/>
      <c r="G36" s="72"/>
    </row>
    <row r="37" spans="1:7" x14ac:dyDescent="0.25">
      <c r="A37" s="77"/>
      <c r="B37" t="s">
        <v>149</v>
      </c>
      <c r="C37">
        <v>3.5</v>
      </c>
      <c r="D37">
        <v>1.25</v>
      </c>
      <c r="E37" s="47">
        <v>4.375</v>
      </c>
      <c r="F37" s="74"/>
      <c r="G37" s="72"/>
    </row>
    <row r="38" spans="1:7" x14ac:dyDescent="0.25">
      <c r="A38" s="77"/>
      <c r="B38" t="s">
        <v>150</v>
      </c>
      <c r="C38">
        <v>3.5</v>
      </c>
      <c r="D38">
        <v>1.25</v>
      </c>
      <c r="E38" s="47">
        <v>4.375</v>
      </c>
      <c r="F38" s="74"/>
      <c r="G38" s="72"/>
    </row>
    <row r="39" spans="1:7" x14ac:dyDescent="0.25">
      <c r="A39" s="77"/>
      <c r="B39" t="s">
        <v>151</v>
      </c>
      <c r="C39">
        <v>3.5</v>
      </c>
      <c r="D39">
        <v>1.25</v>
      </c>
      <c r="E39" s="47">
        <v>4.375</v>
      </c>
      <c r="F39" s="74"/>
      <c r="G39" s="72"/>
    </row>
    <row r="40" spans="1:7" x14ac:dyDescent="0.25">
      <c r="A40" s="77"/>
      <c r="B40" t="s">
        <v>152</v>
      </c>
      <c r="C40">
        <v>3.5</v>
      </c>
      <c r="D40">
        <v>1.25</v>
      </c>
      <c r="E40" s="47">
        <v>4.375</v>
      </c>
      <c r="F40" s="74"/>
      <c r="G40" s="72"/>
    </row>
    <row r="41" spans="1:7" x14ac:dyDescent="0.25">
      <c r="A41" s="77"/>
      <c r="B41" t="s">
        <v>153</v>
      </c>
      <c r="C41" s="47">
        <v>3.6666666666666665</v>
      </c>
      <c r="D41">
        <v>1.25</v>
      </c>
      <c r="E41" s="47">
        <v>4.583333333333333</v>
      </c>
      <c r="F41" s="74"/>
      <c r="G41" s="72"/>
    </row>
    <row r="42" spans="1:7" x14ac:dyDescent="0.25">
      <c r="A42" s="77"/>
      <c r="B42" t="s">
        <v>154</v>
      </c>
      <c r="C42" s="47">
        <v>1.1666666666666667</v>
      </c>
      <c r="D42" s="47">
        <v>0.75</v>
      </c>
      <c r="E42" s="47">
        <v>0.875</v>
      </c>
      <c r="F42" s="74"/>
      <c r="G42" s="72"/>
    </row>
    <row r="43" spans="1:7" x14ac:dyDescent="0.25">
      <c r="A43" s="77"/>
      <c r="B43" t="s">
        <v>155</v>
      </c>
      <c r="C43">
        <v>1.1666666666666667</v>
      </c>
      <c r="D43">
        <v>0.75</v>
      </c>
      <c r="E43" s="47">
        <v>0.875</v>
      </c>
      <c r="F43" s="74"/>
      <c r="G43" s="72"/>
    </row>
    <row r="44" spans="1:7" x14ac:dyDescent="0.25">
      <c r="A44" s="77"/>
      <c r="B44" t="s">
        <v>156</v>
      </c>
      <c r="C44" s="47">
        <v>2.1666666666666665</v>
      </c>
      <c r="D44" s="47">
        <v>1</v>
      </c>
      <c r="E44" s="47">
        <v>2.1666666666666665</v>
      </c>
      <c r="F44" s="74"/>
      <c r="G44" s="72"/>
    </row>
    <row r="45" spans="1:7" x14ac:dyDescent="0.25">
      <c r="A45" s="77"/>
      <c r="B45" t="s">
        <v>157</v>
      </c>
      <c r="C45" s="47">
        <v>2.5</v>
      </c>
      <c r="D45" s="47">
        <v>1.25</v>
      </c>
      <c r="E45" s="47">
        <v>3.125</v>
      </c>
      <c r="F45" s="74"/>
      <c r="G45" s="72"/>
    </row>
    <row r="46" spans="1:7" x14ac:dyDescent="0.25">
      <c r="A46" s="77"/>
      <c r="B46" t="s">
        <v>158</v>
      </c>
      <c r="C46" s="47">
        <v>3</v>
      </c>
      <c r="D46">
        <v>1.25</v>
      </c>
      <c r="E46" s="47">
        <v>3.75</v>
      </c>
      <c r="F46" s="74"/>
      <c r="G46" s="72"/>
    </row>
    <row r="47" spans="1:7" x14ac:dyDescent="0.25">
      <c r="A47" s="77"/>
      <c r="B47" t="s">
        <v>159</v>
      </c>
      <c r="C47" s="47">
        <v>2.6666666666666665</v>
      </c>
      <c r="D47">
        <v>1.25</v>
      </c>
      <c r="E47" s="47">
        <v>3.333333333333333</v>
      </c>
      <c r="F47" s="74"/>
      <c r="G47" s="72"/>
    </row>
    <row r="48" spans="1:7" x14ac:dyDescent="0.25">
      <c r="A48" s="77"/>
      <c r="B48" t="s">
        <v>160</v>
      </c>
      <c r="C48">
        <v>1.3333333333333333</v>
      </c>
      <c r="D48" s="47">
        <v>1.25</v>
      </c>
      <c r="E48" s="47">
        <v>1.6666666666666665</v>
      </c>
      <c r="F48" s="74"/>
      <c r="G48" s="72"/>
    </row>
    <row r="49" spans="1:7" x14ac:dyDescent="0.25">
      <c r="A49" s="77"/>
      <c r="B49" t="s">
        <v>161</v>
      </c>
      <c r="C49" s="47">
        <v>3.3333333333333335</v>
      </c>
      <c r="D49" s="47">
        <v>1.75</v>
      </c>
      <c r="E49" s="47">
        <v>5.8333333333333339</v>
      </c>
      <c r="F49" s="74"/>
      <c r="G49" s="72"/>
    </row>
    <row r="50" spans="1:7" x14ac:dyDescent="0.25">
      <c r="A50" s="77"/>
      <c r="B50" t="s">
        <v>162</v>
      </c>
      <c r="C50" s="47">
        <v>2.6666666666666665</v>
      </c>
      <c r="D50">
        <v>0.75</v>
      </c>
      <c r="E50" s="47">
        <v>2</v>
      </c>
      <c r="F50" s="74"/>
      <c r="G50" s="72"/>
    </row>
    <row r="51" spans="1:7" x14ac:dyDescent="0.25">
      <c r="A51" s="77"/>
      <c r="B51" t="s">
        <v>130</v>
      </c>
      <c r="C51" s="47">
        <v>1.6666666666666667</v>
      </c>
      <c r="D51" s="47">
        <v>1</v>
      </c>
      <c r="E51" s="47">
        <v>1.6666666666666667</v>
      </c>
      <c r="F51" s="74"/>
      <c r="G51" s="72"/>
    </row>
    <row r="52" spans="1:7" x14ac:dyDescent="0.25">
      <c r="A52" s="77"/>
      <c r="B52" t="s">
        <v>163</v>
      </c>
      <c r="C52" s="47">
        <v>3.1666666666666665</v>
      </c>
      <c r="D52" s="47">
        <v>1.5</v>
      </c>
      <c r="E52" s="47">
        <v>4.75</v>
      </c>
      <c r="F52" s="74"/>
      <c r="G52" s="72"/>
    </row>
    <row r="53" spans="1:7" x14ac:dyDescent="0.25">
      <c r="A53" s="77"/>
      <c r="B53" t="s">
        <v>164</v>
      </c>
      <c r="C53" s="47">
        <v>3</v>
      </c>
      <c r="D53" s="47">
        <v>1.25</v>
      </c>
      <c r="E53" s="47">
        <v>3.75</v>
      </c>
      <c r="F53" s="74"/>
      <c r="G53" s="72"/>
    </row>
    <row r="54" spans="1:7" x14ac:dyDescent="0.25">
      <c r="A54" s="77"/>
      <c r="B54" t="s">
        <v>220</v>
      </c>
      <c r="C54">
        <v>2.8333333333333335</v>
      </c>
      <c r="D54">
        <v>1</v>
      </c>
      <c r="E54">
        <v>2.8333333333333335</v>
      </c>
      <c r="F54" s="74"/>
      <c r="G54" s="72"/>
    </row>
    <row r="55" spans="1:7" x14ac:dyDescent="0.25">
      <c r="A55" s="77"/>
      <c r="B55" t="s">
        <v>221</v>
      </c>
      <c r="C55">
        <v>2.6666666666666665</v>
      </c>
      <c r="D55">
        <v>1.25</v>
      </c>
      <c r="E55">
        <v>3.333333333333333</v>
      </c>
      <c r="F55" s="74"/>
      <c r="G55" s="72"/>
    </row>
    <row r="56" spans="1:7" x14ac:dyDescent="0.25">
      <c r="A56" s="77"/>
      <c r="B56" t="s">
        <v>222</v>
      </c>
      <c r="C56">
        <v>3.1666666666666665</v>
      </c>
      <c r="D56">
        <v>0.75</v>
      </c>
      <c r="E56">
        <v>2.375</v>
      </c>
      <c r="F56" s="74"/>
      <c r="G56" s="72"/>
    </row>
    <row r="57" spans="1:7" hidden="1" x14ac:dyDescent="0.25">
      <c r="A57" s="77"/>
      <c r="B57" t="s">
        <v>223</v>
      </c>
      <c r="C57">
        <v>2.5</v>
      </c>
      <c r="D57">
        <v>1.25</v>
      </c>
      <c r="E57">
        <v>3.125</v>
      </c>
      <c r="F57" s="74"/>
      <c r="G57" s="72"/>
    </row>
    <row r="58" spans="1:7" hidden="1" x14ac:dyDescent="0.25">
      <c r="A58" s="77"/>
      <c r="B58" t="s">
        <v>224</v>
      </c>
      <c r="C58">
        <v>2.1666666666666665</v>
      </c>
      <c r="D58">
        <v>1</v>
      </c>
      <c r="E58">
        <v>2.1666666666666665</v>
      </c>
      <c r="F58" s="74"/>
      <c r="G58" s="72"/>
    </row>
    <row r="59" spans="1:7" x14ac:dyDescent="0.25">
      <c r="A59" s="77"/>
      <c r="B59" t="s">
        <v>225</v>
      </c>
      <c r="C59">
        <v>2.5</v>
      </c>
      <c r="D59">
        <v>1</v>
      </c>
      <c r="E59">
        <v>2.5</v>
      </c>
      <c r="F59" s="74"/>
      <c r="G59" s="72"/>
    </row>
    <row r="60" spans="1:7" x14ac:dyDescent="0.25">
      <c r="A60" s="77"/>
      <c r="B60" t="s">
        <v>226</v>
      </c>
      <c r="C60">
        <v>2.5</v>
      </c>
      <c r="D60">
        <v>1</v>
      </c>
      <c r="E60">
        <v>2.5</v>
      </c>
      <c r="F60" s="74"/>
      <c r="G60" s="72"/>
    </row>
    <row r="61" spans="1:7" x14ac:dyDescent="0.25">
      <c r="A61" s="77"/>
      <c r="B61" t="s">
        <v>231</v>
      </c>
      <c r="C61">
        <v>3.1666666666666665</v>
      </c>
      <c r="D61">
        <v>1.5</v>
      </c>
      <c r="E61">
        <v>4.75</v>
      </c>
      <c r="F61" s="74"/>
      <c r="G61" s="72"/>
    </row>
    <row r="62" spans="1:7" x14ac:dyDescent="0.25">
      <c r="A62" s="77"/>
      <c r="B62" t="s">
        <v>233</v>
      </c>
      <c r="C62">
        <v>3</v>
      </c>
      <c r="D62">
        <v>1.25</v>
      </c>
      <c r="E62">
        <v>3.75</v>
      </c>
      <c r="F62" s="74"/>
      <c r="G62" s="72"/>
    </row>
    <row r="63" spans="1:7" x14ac:dyDescent="0.25">
      <c r="A63" s="77"/>
      <c r="B63" t="s">
        <v>236</v>
      </c>
      <c r="C63">
        <v>3.3333333333333335</v>
      </c>
      <c r="D63">
        <v>1.5</v>
      </c>
      <c r="E63">
        <v>5</v>
      </c>
      <c r="F63" s="74"/>
      <c r="G63" s="72"/>
    </row>
    <row r="64" spans="1:7" x14ac:dyDescent="0.25">
      <c r="A64" s="77"/>
      <c r="B64" t="s">
        <v>238</v>
      </c>
      <c r="C64">
        <v>1.8333333333333333</v>
      </c>
      <c r="D64">
        <v>2.5</v>
      </c>
      <c r="E64">
        <v>4.583333333333333</v>
      </c>
      <c r="F64" s="74"/>
      <c r="G64" s="72"/>
    </row>
    <row r="65" spans="1:7" x14ac:dyDescent="0.25">
      <c r="A65" s="77"/>
      <c r="B65" t="s">
        <v>361</v>
      </c>
      <c r="C65">
        <v>2.6666666666666665</v>
      </c>
      <c r="D65">
        <v>2.75</v>
      </c>
      <c r="E65">
        <v>7.333333333333333</v>
      </c>
      <c r="F65" s="74"/>
      <c r="G65" s="72"/>
    </row>
    <row r="66" spans="1:7" x14ac:dyDescent="0.25">
      <c r="A66" s="77"/>
      <c r="B66" t="s">
        <v>242</v>
      </c>
      <c r="C66">
        <v>3.3333333333333335</v>
      </c>
      <c r="D66">
        <v>3</v>
      </c>
      <c r="E66">
        <v>10</v>
      </c>
      <c r="F66" s="74"/>
      <c r="G66" s="72"/>
    </row>
    <row r="67" spans="1:7" x14ac:dyDescent="0.25">
      <c r="A67" s="77"/>
      <c r="B67" t="s">
        <v>245</v>
      </c>
      <c r="C67">
        <v>2.6666666666666665</v>
      </c>
      <c r="D67">
        <v>1.75</v>
      </c>
      <c r="E67">
        <v>4.6666666666666661</v>
      </c>
      <c r="F67" s="74"/>
      <c r="G67" s="72"/>
    </row>
    <row r="68" spans="1:7" x14ac:dyDescent="0.25">
      <c r="A68" s="77"/>
      <c r="B68" t="s">
        <v>248</v>
      </c>
      <c r="C68">
        <v>2.8333333333333335</v>
      </c>
      <c r="D68">
        <v>1.5</v>
      </c>
      <c r="E68">
        <v>4.25</v>
      </c>
      <c r="F68" s="74"/>
      <c r="G68" s="72"/>
    </row>
    <row r="69" spans="1:7" x14ac:dyDescent="0.25">
      <c r="A69" s="77"/>
      <c r="B69" t="s">
        <v>250</v>
      </c>
      <c r="C69">
        <v>3.3333333333333335</v>
      </c>
      <c r="D69">
        <v>1.25</v>
      </c>
      <c r="E69">
        <v>4.166666666666667</v>
      </c>
      <c r="F69" s="74"/>
      <c r="G69" s="72"/>
    </row>
    <row r="70" spans="1:7" x14ac:dyDescent="0.25">
      <c r="A70" s="77"/>
      <c r="B70" t="s">
        <v>253</v>
      </c>
      <c r="C70">
        <v>3</v>
      </c>
      <c r="D70">
        <v>1.25</v>
      </c>
      <c r="E70">
        <v>3.75</v>
      </c>
      <c r="F70" s="74"/>
      <c r="G70" s="72"/>
    </row>
    <row r="71" spans="1:7" x14ac:dyDescent="0.25">
      <c r="A71" s="77"/>
      <c r="B71" t="s">
        <v>256</v>
      </c>
      <c r="C71">
        <v>2.5</v>
      </c>
      <c r="D71">
        <v>1.25</v>
      </c>
      <c r="E71">
        <v>3.125</v>
      </c>
      <c r="F71" s="74"/>
      <c r="G71" s="72"/>
    </row>
    <row r="72" spans="1:7" x14ac:dyDescent="0.25">
      <c r="A72" s="77"/>
      <c r="B72" t="s">
        <v>259</v>
      </c>
      <c r="C72">
        <v>3</v>
      </c>
      <c r="D72">
        <v>1.25</v>
      </c>
      <c r="E72">
        <v>3.75</v>
      </c>
      <c r="F72" s="74"/>
      <c r="G72" s="72"/>
    </row>
    <row r="73" spans="1:7" x14ac:dyDescent="0.25">
      <c r="A73" s="77"/>
      <c r="B73" t="s">
        <v>262</v>
      </c>
      <c r="C73">
        <v>2.8333333333333335</v>
      </c>
      <c r="D73">
        <v>1.75</v>
      </c>
      <c r="E73">
        <v>4.9583333333333339</v>
      </c>
      <c r="F73" s="74"/>
      <c r="G73" s="72"/>
    </row>
    <row r="74" spans="1:7" x14ac:dyDescent="0.25">
      <c r="A74" s="77"/>
      <c r="B74" t="s">
        <v>265</v>
      </c>
      <c r="C74">
        <v>2.8333333333333335</v>
      </c>
      <c r="D74">
        <v>1.5</v>
      </c>
      <c r="E74">
        <v>4.25</v>
      </c>
      <c r="F74" s="74"/>
      <c r="G74" s="72"/>
    </row>
    <row r="75" spans="1:7" x14ac:dyDescent="0.25">
      <c r="A75" s="77"/>
      <c r="B75" t="s">
        <v>351</v>
      </c>
      <c r="C75">
        <v>2.6666666666666665</v>
      </c>
      <c r="D75">
        <v>1.25</v>
      </c>
      <c r="E75">
        <v>3.333333333333333</v>
      </c>
      <c r="F75" s="74"/>
      <c r="G75" s="72"/>
    </row>
    <row r="76" spans="1:7" x14ac:dyDescent="0.25">
      <c r="A76" s="77"/>
      <c r="B76" t="s">
        <v>271</v>
      </c>
      <c r="C76">
        <v>2.1666666666666665</v>
      </c>
      <c r="D76">
        <v>1.75</v>
      </c>
      <c r="E76">
        <v>3.7916666666666665</v>
      </c>
      <c r="F76" s="74"/>
      <c r="G76" s="72"/>
    </row>
    <row r="77" spans="1:7" x14ac:dyDescent="0.25">
      <c r="A77" s="77"/>
      <c r="B77" t="s">
        <v>274</v>
      </c>
      <c r="C77">
        <v>2.6666666666666665</v>
      </c>
      <c r="D77">
        <v>1.25</v>
      </c>
      <c r="E77">
        <v>3.333333333333333</v>
      </c>
      <c r="F77" s="74"/>
      <c r="G77" s="72"/>
    </row>
    <row r="78" spans="1:7" x14ac:dyDescent="0.25">
      <c r="A78" s="77"/>
      <c r="B78" t="s">
        <v>277</v>
      </c>
      <c r="C78">
        <v>2.6666666666666665</v>
      </c>
      <c r="D78">
        <v>1.25</v>
      </c>
      <c r="E78">
        <v>3.333333333333333</v>
      </c>
      <c r="F78" s="74"/>
      <c r="G78" s="72"/>
    </row>
    <row r="79" spans="1:7" x14ac:dyDescent="0.25">
      <c r="A79" s="77"/>
      <c r="B79" t="s">
        <v>280</v>
      </c>
      <c r="C79">
        <v>2.6666666666666665</v>
      </c>
      <c r="D79">
        <v>1.5</v>
      </c>
      <c r="E79">
        <v>4</v>
      </c>
      <c r="F79" s="74"/>
      <c r="G79" s="72"/>
    </row>
    <row r="80" spans="1:7" x14ac:dyDescent="0.25">
      <c r="A80" s="77"/>
      <c r="B80" t="s">
        <v>283</v>
      </c>
      <c r="C80">
        <v>2.6666666666666665</v>
      </c>
      <c r="D80">
        <v>1.5</v>
      </c>
      <c r="E80">
        <v>4</v>
      </c>
      <c r="F80" s="74"/>
      <c r="G80" s="72"/>
    </row>
    <row r="81" spans="1:7" x14ac:dyDescent="0.25">
      <c r="A81" s="77"/>
      <c r="B81" t="s">
        <v>350</v>
      </c>
      <c r="C81">
        <v>2.6666666666666665</v>
      </c>
      <c r="D81">
        <v>1.5</v>
      </c>
      <c r="E81">
        <v>4</v>
      </c>
      <c r="F81" s="74"/>
      <c r="G81" s="72"/>
    </row>
    <row r="82" spans="1:7" x14ac:dyDescent="0.25">
      <c r="A82" s="77"/>
      <c r="B82" t="s">
        <v>352</v>
      </c>
      <c r="C82">
        <v>2.5</v>
      </c>
      <c r="D82">
        <v>1.5</v>
      </c>
      <c r="E82">
        <v>3.75</v>
      </c>
      <c r="F82" s="74"/>
      <c r="G82" s="72"/>
    </row>
    <row r="83" spans="1:7" x14ac:dyDescent="0.25">
      <c r="A83" s="77"/>
      <c r="B83" t="s">
        <v>353</v>
      </c>
      <c r="C83">
        <v>2.6666666666666665</v>
      </c>
      <c r="D83">
        <v>1.75</v>
      </c>
      <c r="E83">
        <v>4.6666666666666661</v>
      </c>
      <c r="F83" s="74"/>
      <c r="G83" s="72"/>
    </row>
    <row r="84" spans="1:7" x14ac:dyDescent="0.25">
      <c r="A84" s="77"/>
      <c r="B84" t="s">
        <v>292</v>
      </c>
      <c r="C84">
        <v>2.3333333333333335</v>
      </c>
      <c r="D84">
        <v>1.75</v>
      </c>
      <c r="E84">
        <v>4.0833333333333339</v>
      </c>
      <c r="F84" s="74"/>
      <c r="G84" s="72"/>
    </row>
    <row r="85" spans="1:7" x14ac:dyDescent="0.25">
      <c r="A85" s="77"/>
      <c r="B85" t="s">
        <v>294</v>
      </c>
      <c r="C85">
        <v>3.6666666666666665</v>
      </c>
      <c r="D85">
        <v>1.25</v>
      </c>
      <c r="E85">
        <v>4.583333333333333</v>
      </c>
      <c r="F85" s="74"/>
      <c r="G85" s="72"/>
    </row>
    <row r="86" spans="1:7" x14ac:dyDescent="0.25">
      <c r="A86" s="77"/>
      <c r="B86" t="s">
        <v>297</v>
      </c>
      <c r="C86">
        <v>3.1666666666666665</v>
      </c>
      <c r="D86">
        <v>1.75</v>
      </c>
      <c r="E86">
        <v>5.5416666666666661</v>
      </c>
      <c r="F86" s="74"/>
      <c r="G86" s="72"/>
    </row>
    <row r="87" spans="1:7" x14ac:dyDescent="0.25">
      <c r="A87" s="77"/>
      <c r="B87" t="s">
        <v>300</v>
      </c>
      <c r="C87">
        <v>2.5</v>
      </c>
      <c r="D87">
        <v>1.5</v>
      </c>
      <c r="E87">
        <v>3.75</v>
      </c>
      <c r="F87" s="74"/>
      <c r="G87" s="72"/>
    </row>
    <row r="88" spans="1:7" x14ac:dyDescent="0.25">
      <c r="A88" s="77"/>
      <c r="B88" t="s">
        <v>303</v>
      </c>
      <c r="C88">
        <v>2.8333333333333335</v>
      </c>
      <c r="D88">
        <v>1.25</v>
      </c>
      <c r="E88">
        <v>3.54</v>
      </c>
      <c r="F88" s="74"/>
      <c r="G88" s="72"/>
    </row>
    <row r="89" spans="1:7" x14ac:dyDescent="0.25">
      <c r="A89" s="77"/>
      <c r="B89" t="s">
        <v>307</v>
      </c>
      <c r="C89">
        <v>2.5</v>
      </c>
      <c r="D89">
        <v>1.25</v>
      </c>
      <c r="E89">
        <v>3.125</v>
      </c>
      <c r="F89" s="74"/>
      <c r="G89" s="72"/>
    </row>
    <row r="90" spans="1:7" x14ac:dyDescent="0.25">
      <c r="A90" s="77"/>
      <c r="B90" t="s">
        <v>310</v>
      </c>
      <c r="C90">
        <v>2.5</v>
      </c>
      <c r="D90">
        <v>1</v>
      </c>
      <c r="E90">
        <v>2.5</v>
      </c>
      <c r="F90" s="74"/>
      <c r="G90" s="72"/>
    </row>
    <row r="91" spans="1:7" x14ac:dyDescent="0.25">
      <c r="A91" s="77"/>
      <c r="B91" t="s">
        <v>354</v>
      </c>
      <c r="C91">
        <v>2</v>
      </c>
      <c r="D91">
        <v>1.25</v>
      </c>
      <c r="E91">
        <v>2.5</v>
      </c>
      <c r="F91" s="74"/>
      <c r="G91" s="72"/>
    </row>
    <row r="92" spans="1:7" x14ac:dyDescent="0.25">
      <c r="A92" s="77"/>
      <c r="B92" t="s">
        <v>315</v>
      </c>
      <c r="C92">
        <v>2.1666666666666665</v>
      </c>
      <c r="D92">
        <v>1.25</v>
      </c>
      <c r="E92">
        <v>2.708333333333333</v>
      </c>
      <c r="F92" s="74"/>
      <c r="G92" s="72"/>
    </row>
    <row r="93" spans="1:7" x14ac:dyDescent="0.25">
      <c r="A93" s="77"/>
      <c r="B93" t="s">
        <v>318</v>
      </c>
      <c r="C93">
        <v>2.1666666666666665</v>
      </c>
      <c r="D93">
        <v>1.5</v>
      </c>
      <c r="E93">
        <v>3.25</v>
      </c>
      <c r="F93" s="74"/>
      <c r="G93" s="72"/>
    </row>
    <row r="94" spans="1:7" x14ac:dyDescent="0.25">
      <c r="A94" s="77"/>
      <c r="B94" t="s">
        <v>321</v>
      </c>
      <c r="C94">
        <v>2.1666666666666665</v>
      </c>
      <c r="D94">
        <v>1.25</v>
      </c>
      <c r="E94">
        <v>2.708333333333333</v>
      </c>
      <c r="F94" s="74"/>
      <c r="G94" s="72"/>
    </row>
    <row r="95" spans="1:7" x14ac:dyDescent="0.25">
      <c r="A95" s="77"/>
      <c r="C95"/>
      <c r="D95"/>
      <c r="E95"/>
      <c r="F95" s="74"/>
      <c r="G95" s="72"/>
    </row>
    <row r="96" spans="1:7" x14ac:dyDescent="0.25">
      <c r="A96" s="77"/>
      <c r="B96" s="72"/>
      <c r="C96" s="73"/>
      <c r="D96" s="73"/>
      <c r="E96" s="73"/>
      <c r="F96" s="74"/>
      <c r="G96" s="72"/>
    </row>
    <row r="97" spans="1:7" x14ac:dyDescent="0.25">
      <c r="A97" s="77"/>
      <c r="B97" s="72"/>
      <c r="C97" s="73"/>
      <c r="D97" s="73"/>
      <c r="E97" s="73"/>
      <c r="F97" s="74"/>
      <c r="G97" s="72"/>
    </row>
    <row r="98" spans="1:7" x14ac:dyDescent="0.25">
      <c r="A98" s="77"/>
      <c r="B98" s="72"/>
      <c r="C98" s="73"/>
      <c r="D98" s="73"/>
      <c r="E98" s="73"/>
      <c r="F98" s="74"/>
      <c r="G98" s="72"/>
    </row>
    <row r="99" spans="1:7" x14ac:dyDescent="0.25">
      <c r="A99" s="77"/>
      <c r="B99" s="72"/>
      <c r="C99" s="73"/>
      <c r="D99" s="73"/>
      <c r="E99" s="73"/>
      <c r="F99" s="74"/>
      <c r="G99" s="72"/>
    </row>
    <row r="100" spans="1:7" x14ac:dyDescent="0.25">
      <c r="C100" s="47"/>
      <c r="D100" s="47"/>
      <c r="E100" s="47"/>
    </row>
    <row r="101" spans="1:7" x14ac:dyDescent="0.25">
      <c r="C101" s="47"/>
      <c r="D101" s="47"/>
      <c r="E101" s="47"/>
    </row>
    <row r="102" spans="1:7" x14ac:dyDescent="0.25">
      <c r="C102" s="47"/>
      <c r="D102" s="47"/>
      <c r="E102" s="47"/>
    </row>
    <row r="103" spans="1:7" x14ac:dyDescent="0.25">
      <c r="C103" s="47"/>
      <c r="D103" s="47"/>
      <c r="E103" s="47"/>
    </row>
    <row r="104" spans="1:7" x14ac:dyDescent="0.25">
      <c r="C104" s="47"/>
      <c r="D104" s="47"/>
      <c r="E104" s="47"/>
    </row>
    <row r="105" spans="1:7" x14ac:dyDescent="0.25">
      <c r="C105" s="47"/>
      <c r="D105" s="47"/>
      <c r="E105" s="47"/>
    </row>
    <row r="106" spans="1:7" x14ac:dyDescent="0.25">
      <c r="C106" s="47"/>
      <c r="D106" s="47"/>
      <c r="E106" s="47"/>
    </row>
    <row r="107" spans="1:7" x14ac:dyDescent="0.25">
      <c r="C107" s="47"/>
      <c r="D107" s="47"/>
      <c r="E107" s="47"/>
    </row>
    <row r="108" spans="1:7" x14ac:dyDescent="0.25">
      <c r="C108" s="47"/>
      <c r="D108" s="47"/>
      <c r="E108" s="47"/>
    </row>
    <row r="109" spans="1:7" x14ac:dyDescent="0.25">
      <c r="C109" s="47"/>
      <c r="D109" s="47"/>
      <c r="E109" s="47"/>
    </row>
    <row r="110" spans="1:7" x14ac:dyDescent="0.25">
      <c r="C110" s="47"/>
      <c r="D110" s="47"/>
      <c r="E110" s="47"/>
    </row>
    <row r="111" spans="1:7" x14ac:dyDescent="0.25">
      <c r="C111" s="47"/>
      <c r="D111" s="47"/>
      <c r="E111" s="47"/>
    </row>
    <row r="112" spans="1:7"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sheetData>
  <sheetProtection pivotTables="0"/>
  <mergeCells count="5">
    <mergeCell ref="A10:F10"/>
    <mergeCell ref="A11:F11"/>
    <mergeCell ref="A1:F1"/>
    <mergeCell ref="A2:F2"/>
    <mergeCell ref="A4:F4"/>
  </mergeCells>
  <conditionalFormatting sqref="E13:E67">
    <cfRule type="cellIs" dxfId="781" priority="2" operator="between">
      <formula>17</formula>
      <formula>25</formula>
    </cfRule>
    <cfRule type="cellIs" dxfId="780" priority="3" operator="between">
      <formula>9</formula>
      <formula>16</formula>
    </cfRule>
    <cfRule type="cellIs" dxfId="779"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zoomScaleSheetLayoutView="100" workbookViewId="0">
      <selection activeCell="B52" sqref="B52"/>
    </sheetView>
  </sheetViews>
  <sheetFormatPr defaultRowHeight="15" x14ac:dyDescent="0.25"/>
  <cols>
    <col min="1" max="1" width="4.7109375" style="40" customWidth="1"/>
    <col min="2" max="2" width="69.5703125" style="59" customWidth="1"/>
    <col min="3" max="3" width="100.14062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8" t="s">
        <v>75</v>
      </c>
    </row>
    <row r="4" spans="1:5" s="45" customFormat="1" ht="6.75" customHeight="1" thickBot="1" x14ac:dyDescent="0.3">
      <c r="A4" s="40"/>
      <c r="B4" s="59"/>
      <c r="C4" s="60"/>
      <c r="E4" s="69"/>
    </row>
    <row r="5" spans="1:5" s="45" customFormat="1" ht="48" customHeight="1" thickBot="1" x14ac:dyDescent="0.3">
      <c r="A5" s="40"/>
      <c r="B5" s="70" t="s">
        <v>207</v>
      </c>
      <c r="C5" s="70" t="s">
        <v>208</v>
      </c>
      <c r="E5" s="68" t="s">
        <v>211</v>
      </c>
    </row>
    <row r="6" spans="1:5" s="45" customFormat="1" x14ac:dyDescent="0.25">
      <c r="A6" s="40"/>
      <c r="B6" s="71"/>
      <c r="C6" s="71"/>
      <c r="D6"/>
    </row>
    <row r="7" spans="1:5" s="45" customFormat="1" ht="30" x14ac:dyDescent="0.25">
      <c r="A7" s="40"/>
      <c r="B7" s="71" t="s">
        <v>169</v>
      </c>
      <c r="C7" s="71" t="s">
        <v>325</v>
      </c>
      <c r="D7"/>
    </row>
    <row r="8" spans="1:5" s="45" customFormat="1" ht="75" x14ac:dyDescent="0.25">
      <c r="A8" s="40"/>
      <c r="B8" s="71" t="s">
        <v>126</v>
      </c>
      <c r="C8" s="71" t="s">
        <v>177</v>
      </c>
      <c r="D8"/>
    </row>
    <row r="9" spans="1:5" s="45" customFormat="1" ht="45" x14ac:dyDescent="0.25">
      <c r="A9" s="40"/>
      <c r="B9" s="71" t="s">
        <v>170</v>
      </c>
      <c r="C9" s="71" t="s">
        <v>326</v>
      </c>
      <c r="D9"/>
    </row>
    <row r="10" spans="1:5" s="45" customFormat="1" ht="105" x14ac:dyDescent="0.25">
      <c r="A10" s="40"/>
      <c r="B10" s="71" t="s">
        <v>171</v>
      </c>
      <c r="C10" s="71" t="s">
        <v>178</v>
      </c>
      <c r="D10"/>
    </row>
    <row r="11" spans="1:5" s="45" customFormat="1" ht="105" x14ac:dyDescent="0.25">
      <c r="A11" s="40"/>
      <c r="B11" s="71" t="s">
        <v>172</v>
      </c>
      <c r="C11" s="71" t="s">
        <v>178</v>
      </c>
      <c r="D11"/>
    </row>
    <row r="12" spans="1:5" s="45" customFormat="1" ht="60" x14ac:dyDescent="0.25">
      <c r="A12" s="40"/>
      <c r="B12" s="71" t="s">
        <v>173</v>
      </c>
      <c r="C12" s="71" t="s">
        <v>179</v>
      </c>
      <c r="D12"/>
    </row>
    <row r="13" spans="1:5" s="45" customFormat="1" ht="75" x14ac:dyDescent="0.25">
      <c r="A13" s="40"/>
      <c r="B13" s="71" t="s">
        <v>174</v>
      </c>
      <c r="C13" s="71" t="s">
        <v>180</v>
      </c>
      <c r="D13"/>
    </row>
    <row r="14" spans="1:5" s="45" customFormat="1" ht="90" x14ac:dyDescent="0.25">
      <c r="A14" s="40"/>
      <c r="B14" s="71" t="s">
        <v>175</v>
      </c>
      <c r="C14" s="71" t="s">
        <v>181</v>
      </c>
      <c r="D14"/>
    </row>
    <row r="15" spans="1:5" s="45" customFormat="1" ht="90" x14ac:dyDescent="0.25">
      <c r="A15" s="40"/>
      <c r="B15" s="71" t="s">
        <v>176</v>
      </c>
      <c r="C15" s="71" t="s">
        <v>182</v>
      </c>
      <c r="D15"/>
    </row>
    <row r="16" spans="1:5" s="45" customFormat="1" ht="90" x14ac:dyDescent="0.25">
      <c r="A16" s="40"/>
      <c r="B16" s="71" t="s">
        <v>136</v>
      </c>
      <c r="C16" s="71" t="s">
        <v>182</v>
      </c>
      <c r="D16"/>
    </row>
    <row r="17" spans="1:4" s="45" customFormat="1" ht="15" customHeight="1" x14ac:dyDescent="0.25">
      <c r="A17" s="40"/>
      <c r="B17" s="71" t="s">
        <v>137</v>
      </c>
      <c r="C17" s="71" t="s">
        <v>183</v>
      </c>
      <c r="D17"/>
    </row>
    <row r="18" spans="1:4" s="45" customFormat="1" ht="90" x14ac:dyDescent="0.25">
      <c r="A18" s="40"/>
      <c r="B18" s="71" t="s">
        <v>138</v>
      </c>
      <c r="C18" s="71" t="s">
        <v>184</v>
      </c>
      <c r="D18"/>
    </row>
    <row r="19" spans="1:4" s="45" customFormat="1" ht="75" x14ac:dyDescent="0.25">
      <c r="A19" s="40"/>
      <c r="B19" s="71" t="s">
        <v>139</v>
      </c>
      <c r="C19" s="71" t="s">
        <v>185</v>
      </c>
      <c r="D19"/>
    </row>
    <row r="20" spans="1:4" s="45" customFormat="1" ht="90" x14ac:dyDescent="0.25">
      <c r="A20" s="40"/>
      <c r="B20" s="71" t="s">
        <v>140</v>
      </c>
      <c r="C20" s="71" t="s">
        <v>186</v>
      </c>
      <c r="D20"/>
    </row>
    <row r="21" spans="1:4" s="45" customFormat="1" ht="75" x14ac:dyDescent="0.25">
      <c r="A21" s="40"/>
      <c r="B21" s="71" t="s">
        <v>141</v>
      </c>
      <c r="C21" s="71" t="s">
        <v>187</v>
      </c>
      <c r="D21"/>
    </row>
    <row r="22" spans="1:4" s="45" customFormat="1" ht="105" x14ac:dyDescent="0.25">
      <c r="A22" s="40"/>
      <c r="B22" s="71" t="s">
        <v>142</v>
      </c>
      <c r="C22" s="71" t="s">
        <v>188</v>
      </c>
      <c r="D22"/>
    </row>
    <row r="23" spans="1:4" s="45" customFormat="1" ht="105" x14ac:dyDescent="0.25">
      <c r="A23" s="40"/>
      <c r="B23" s="71" t="s">
        <v>143</v>
      </c>
      <c r="C23" s="71" t="s">
        <v>189</v>
      </c>
      <c r="D23"/>
    </row>
    <row r="24" spans="1:4" s="45" customFormat="1" ht="45" x14ac:dyDescent="0.25">
      <c r="A24" s="40"/>
      <c r="B24" s="71" t="s">
        <v>144</v>
      </c>
      <c r="C24" s="71" t="s">
        <v>190</v>
      </c>
    </row>
    <row r="25" spans="1:4" s="45" customFormat="1" ht="45" x14ac:dyDescent="0.25">
      <c r="A25" s="40"/>
      <c r="B25" s="71" t="s">
        <v>145</v>
      </c>
      <c r="C25" s="71" t="s">
        <v>190</v>
      </c>
    </row>
    <row r="26" spans="1:4" s="45" customFormat="1" ht="75" x14ac:dyDescent="0.25">
      <c r="A26" s="40"/>
      <c r="B26" s="71" t="s">
        <v>146</v>
      </c>
      <c r="C26" s="71" t="s">
        <v>191</v>
      </c>
    </row>
    <row r="27" spans="1:4" s="45" customFormat="1" ht="90" x14ac:dyDescent="0.25">
      <c r="A27" s="40"/>
      <c r="B27" s="71" t="s">
        <v>147</v>
      </c>
      <c r="C27" s="71" t="s">
        <v>192</v>
      </c>
    </row>
    <row r="28" spans="1:4" s="45" customFormat="1" ht="75" x14ac:dyDescent="0.25">
      <c r="A28" s="40"/>
      <c r="B28" s="71" t="s">
        <v>148</v>
      </c>
      <c r="C28" s="71" t="s">
        <v>205</v>
      </c>
    </row>
    <row r="29" spans="1:4" s="45" customFormat="1" ht="75" x14ac:dyDescent="0.25">
      <c r="A29" s="40"/>
      <c r="B29" s="71" t="s">
        <v>149</v>
      </c>
      <c r="C29" s="71" t="s">
        <v>205</v>
      </c>
    </row>
    <row r="30" spans="1:4" s="45" customFormat="1" ht="75" x14ac:dyDescent="0.25">
      <c r="A30" s="40"/>
      <c r="B30" s="71" t="s">
        <v>150</v>
      </c>
      <c r="C30" s="71" t="s">
        <v>205</v>
      </c>
    </row>
    <row r="31" spans="1:4" s="45" customFormat="1" ht="75" x14ac:dyDescent="0.25">
      <c r="A31" s="40"/>
      <c r="B31" s="71" t="s">
        <v>151</v>
      </c>
      <c r="C31" s="71" t="s">
        <v>205</v>
      </c>
    </row>
    <row r="32" spans="1:4" s="45" customFormat="1" ht="90" x14ac:dyDescent="0.25">
      <c r="A32" s="40"/>
      <c r="B32" s="71" t="s">
        <v>152</v>
      </c>
      <c r="C32" s="71" t="s">
        <v>206</v>
      </c>
    </row>
    <row r="33" spans="1:3" s="45" customFormat="1" ht="75" x14ac:dyDescent="0.25">
      <c r="A33" s="40"/>
      <c r="B33" s="71" t="s">
        <v>153</v>
      </c>
      <c r="C33" s="71" t="s">
        <v>193</v>
      </c>
    </row>
    <row r="34" spans="1:3" s="45" customFormat="1" ht="30" x14ac:dyDescent="0.25">
      <c r="A34" s="40"/>
      <c r="B34" s="71" t="s">
        <v>154</v>
      </c>
      <c r="C34" s="71" t="s">
        <v>194</v>
      </c>
    </row>
    <row r="35" spans="1:3" s="45" customFormat="1" ht="30" x14ac:dyDescent="0.25">
      <c r="A35" s="40"/>
      <c r="B35" s="71" t="s">
        <v>155</v>
      </c>
      <c r="C35" s="71" t="s">
        <v>195</v>
      </c>
    </row>
    <row r="36" spans="1:3" s="45" customFormat="1" ht="75" x14ac:dyDescent="0.25">
      <c r="A36" s="40"/>
      <c r="B36" s="71" t="s">
        <v>156</v>
      </c>
      <c r="C36" s="71" t="s">
        <v>196</v>
      </c>
    </row>
    <row r="37" spans="1:3" s="45" customFormat="1" ht="45" x14ac:dyDescent="0.25">
      <c r="A37" s="40"/>
      <c r="B37" s="71" t="s">
        <v>157</v>
      </c>
      <c r="C37" s="71" t="s">
        <v>197</v>
      </c>
    </row>
    <row r="38" spans="1:3" s="45" customFormat="1" ht="60" x14ac:dyDescent="0.25">
      <c r="A38" s="40"/>
      <c r="B38" s="71" t="s">
        <v>158</v>
      </c>
      <c r="C38" s="71" t="s">
        <v>198</v>
      </c>
    </row>
    <row r="39" spans="1:3" s="45" customFormat="1" ht="60" x14ac:dyDescent="0.25">
      <c r="A39" s="40"/>
      <c r="B39" s="71" t="s">
        <v>159</v>
      </c>
      <c r="C39" s="71" t="s">
        <v>199</v>
      </c>
    </row>
    <row r="40" spans="1:3" s="45" customFormat="1" ht="30" x14ac:dyDescent="0.25">
      <c r="A40" s="40"/>
      <c r="B40" s="71" t="s">
        <v>160</v>
      </c>
      <c r="C40" s="71" t="s">
        <v>340</v>
      </c>
    </row>
    <row r="41" spans="1:3" s="45" customFormat="1" ht="90" x14ac:dyDescent="0.25">
      <c r="A41" s="40"/>
      <c r="B41" s="71" t="s">
        <v>161</v>
      </c>
      <c r="C41" s="71" t="s">
        <v>200</v>
      </c>
    </row>
    <row r="42" spans="1:3" s="45" customFormat="1" ht="45" x14ac:dyDescent="0.25">
      <c r="A42" s="40"/>
      <c r="B42" s="71" t="s">
        <v>162</v>
      </c>
      <c r="C42" s="71" t="s">
        <v>201</v>
      </c>
    </row>
    <row r="43" spans="1:3" s="45" customFormat="1" ht="60" x14ac:dyDescent="0.25">
      <c r="A43" s="40"/>
      <c r="B43" s="71" t="s">
        <v>130</v>
      </c>
      <c r="C43" s="71" t="s">
        <v>202</v>
      </c>
    </row>
    <row r="44" spans="1:3" s="45" customFormat="1" ht="60" x14ac:dyDescent="0.25">
      <c r="A44" s="40"/>
      <c r="B44" s="71" t="s">
        <v>163</v>
      </c>
      <c r="C44" s="71" t="s">
        <v>203</v>
      </c>
    </row>
    <row r="45" spans="1:3" s="45" customFormat="1" ht="105" x14ac:dyDescent="0.25">
      <c r="A45" s="40"/>
      <c r="B45" s="71" t="s">
        <v>164</v>
      </c>
      <c r="C45" s="71" t="s">
        <v>204</v>
      </c>
    </row>
    <row r="46" spans="1:3" s="45" customFormat="1" ht="30" x14ac:dyDescent="0.25">
      <c r="A46" s="40"/>
      <c r="B46" s="71" t="s">
        <v>220</v>
      </c>
      <c r="C46" s="71" t="s">
        <v>219</v>
      </c>
    </row>
    <row r="47" spans="1:3" s="45" customFormat="1" ht="30" x14ac:dyDescent="0.25">
      <c r="A47" s="40"/>
      <c r="B47" s="71" t="s">
        <v>231</v>
      </c>
      <c r="C47" s="71" t="s">
        <v>230</v>
      </c>
    </row>
    <row r="48" spans="1:3" s="45" customFormat="1" ht="30" x14ac:dyDescent="0.25">
      <c r="A48" s="40"/>
      <c r="B48" s="71" t="s">
        <v>233</v>
      </c>
      <c r="C48" s="71" t="s">
        <v>232</v>
      </c>
    </row>
    <row r="49" spans="1:3" s="45" customFormat="1" ht="60" x14ac:dyDescent="0.25">
      <c r="A49" s="40"/>
      <c r="B49" s="71" t="s">
        <v>236</v>
      </c>
      <c r="C49" s="71" t="s">
        <v>235</v>
      </c>
    </row>
    <row r="50" spans="1:3" s="45" customFormat="1" ht="60" x14ac:dyDescent="0.25">
      <c r="A50" s="40"/>
      <c r="B50" s="71" t="s">
        <v>253</v>
      </c>
      <c r="C50" s="71" t="s">
        <v>252</v>
      </c>
    </row>
    <row r="51" spans="1:3" s="45" customFormat="1" x14ac:dyDescent="0.25">
      <c r="A51" s="40"/>
      <c r="B51" s="71" t="s">
        <v>238</v>
      </c>
      <c r="C51" s="71" t="s">
        <v>342</v>
      </c>
    </row>
    <row r="52" spans="1:3" s="45" customFormat="1" ht="30" x14ac:dyDescent="0.25">
      <c r="A52" s="40"/>
      <c r="B52" s="71" t="s">
        <v>361</v>
      </c>
      <c r="C52" s="71" t="s">
        <v>239</v>
      </c>
    </row>
    <row r="53" spans="1:3" s="45" customFormat="1" ht="30" x14ac:dyDescent="0.25">
      <c r="A53" s="40"/>
      <c r="B53" s="71" t="s">
        <v>221</v>
      </c>
      <c r="C53" s="71" t="s">
        <v>304</v>
      </c>
    </row>
    <row r="54" spans="1:3" s="45" customFormat="1" ht="30" x14ac:dyDescent="0.25">
      <c r="A54" s="40"/>
      <c r="B54" s="71" t="s">
        <v>242</v>
      </c>
      <c r="C54" s="71" t="s">
        <v>241</v>
      </c>
    </row>
    <row r="55" spans="1:3" s="45" customFormat="1" ht="30" hidden="1" x14ac:dyDescent="0.25">
      <c r="A55" s="40"/>
      <c r="B55" s="71" t="s">
        <v>223</v>
      </c>
      <c r="C55" s="71" t="s">
        <v>227</v>
      </c>
    </row>
    <row r="56" spans="1:3" s="45" customFormat="1" ht="30" hidden="1" x14ac:dyDescent="0.25">
      <c r="A56" s="40"/>
      <c r="B56" s="71" t="s">
        <v>224</v>
      </c>
      <c r="C56" s="71" t="s">
        <v>215</v>
      </c>
    </row>
    <row r="57" spans="1:3" s="45" customFormat="1" ht="45" x14ac:dyDescent="0.25">
      <c r="A57" s="40"/>
      <c r="B57" s="71" t="s">
        <v>225</v>
      </c>
      <c r="C57" s="71" t="s">
        <v>348</v>
      </c>
    </row>
    <row r="58" spans="1:3" s="45" customFormat="1" x14ac:dyDescent="0.25">
      <c r="A58" s="40"/>
      <c r="B58" s="71" t="s">
        <v>226</v>
      </c>
      <c r="C58" s="71" t="s">
        <v>228</v>
      </c>
    </row>
    <row r="59" spans="1:3" s="45" customFormat="1" ht="45" x14ac:dyDescent="0.25">
      <c r="A59" s="40"/>
      <c r="B59" s="71" t="s">
        <v>245</v>
      </c>
      <c r="C59" s="71" t="s">
        <v>244</v>
      </c>
    </row>
    <row r="60" spans="1:3" s="45" customFormat="1" ht="30" x14ac:dyDescent="0.25">
      <c r="A60" s="40"/>
      <c r="B60" s="71" t="s">
        <v>248</v>
      </c>
      <c r="C60" s="71" t="s">
        <v>247</v>
      </c>
    </row>
    <row r="61" spans="1:3" s="45" customFormat="1" ht="30" x14ac:dyDescent="0.25">
      <c r="A61" s="40"/>
      <c r="B61" s="71" t="s">
        <v>360</v>
      </c>
      <c r="C61" s="71" t="s">
        <v>249</v>
      </c>
    </row>
    <row r="62" spans="1:3" s="45" customFormat="1" ht="45" x14ac:dyDescent="0.25">
      <c r="A62" s="40"/>
      <c r="B62" s="71" t="s">
        <v>359</v>
      </c>
      <c r="C62" s="71" t="s">
        <v>255</v>
      </c>
    </row>
    <row r="63" spans="1:3" s="45" customFormat="1" ht="30" x14ac:dyDescent="0.25">
      <c r="A63" s="40"/>
      <c r="B63" s="71" t="s">
        <v>259</v>
      </c>
      <c r="C63" s="71" t="s">
        <v>258</v>
      </c>
    </row>
    <row r="64" spans="1:3" s="45" customFormat="1" ht="30" x14ac:dyDescent="0.25">
      <c r="A64" s="40"/>
      <c r="B64" s="71" t="s">
        <v>262</v>
      </c>
      <c r="C64" s="71" t="s">
        <v>261</v>
      </c>
    </row>
    <row r="65" spans="1:3" s="45" customFormat="1" ht="45" x14ac:dyDescent="0.25">
      <c r="A65" s="40"/>
      <c r="B65" s="71" t="s">
        <v>265</v>
      </c>
      <c r="C65" s="71" t="s">
        <v>264</v>
      </c>
    </row>
    <row r="66" spans="1:3" s="45" customFormat="1" ht="60" x14ac:dyDescent="0.25">
      <c r="A66" s="40"/>
      <c r="B66" s="71" t="s">
        <v>268</v>
      </c>
      <c r="C66" s="71" t="s">
        <v>267</v>
      </c>
    </row>
    <row r="67" spans="1:3" s="45" customFormat="1" ht="45" x14ac:dyDescent="0.25">
      <c r="A67" s="40"/>
      <c r="B67" s="71" t="s">
        <v>271</v>
      </c>
      <c r="C67" s="71" t="s">
        <v>270</v>
      </c>
    </row>
    <row r="68" spans="1:3" s="45" customFormat="1" ht="45" x14ac:dyDescent="0.25">
      <c r="A68" s="40"/>
      <c r="B68" s="71" t="s">
        <v>274</v>
      </c>
      <c r="C68" s="71" t="s">
        <v>273</v>
      </c>
    </row>
    <row r="69" spans="1:3" s="45" customFormat="1" ht="30" x14ac:dyDescent="0.25">
      <c r="A69" s="40"/>
      <c r="B69" s="71" t="s">
        <v>277</v>
      </c>
      <c r="C69" s="71" t="s">
        <v>276</v>
      </c>
    </row>
    <row r="70" spans="1:3" s="45" customFormat="1" ht="45" x14ac:dyDescent="0.25">
      <c r="A70" s="40"/>
      <c r="B70" s="71" t="s">
        <v>280</v>
      </c>
      <c r="C70" s="71" t="s">
        <v>279</v>
      </c>
    </row>
    <row r="71" spans="1:3" s="45" customFormat="1" ht="30" x14ac:dyDescent="0.25">
      <c r="A71" s="40"/>
      <c r="B71" s="71" t="s">
        <v>283</v>
      </c>
      <c r="C71" s="71" t="s">
        <v>282</v>
      </c>
    </row>
    <row r="72" spans="1:3" s="45" customFormat="1" ht="30" x14ac:dyDescent="0.25">
      <c r="A72" s="40"/>
      <c r="B72" s="71" t="s">
        <v>350</v>
      </c>
      <c r="C72" s="71" t="s">
        <v>282</v>
      </c>
    </row>
    <row r="73" spans="1:3" s="45" customFormat="1" ht="75" x14ac:dyDescent="0.25">
      <c r="A73" s="40"/>
      <c r="B73" s="71" t="s">
        <v>286</v>
      </c>
      <c r="C73" s="71" t="s">
        <v>285</v>
      </c>
    </row>
    <row r="74" spans="1:3" s="45" customFormat="1" ht="30" x14ac:dyDescent="0.25">
      <c r="A74" s="40"/>
      <c r="B74" s="71" t="s">
        <v>289</v>
      </c>
      <c r="C74" s="71" t="s">
        <v>288</v>
      </c>
    </row>
    <row r="75" spans="1:3" s="45" customFormat="1" ht="30" x14ac:dyDescent="0.25">
      <c r="A75" s="40"/>
      <c r="B75" s="71" t="s">
        <v>292</v>
      </c>
      <c r="C75" s="71" t="s">
        <v>291</v>
      </c>
    </row>
    <row r="76" spans="1:3" s="45" customFormat="1" ht="30" x14ac:dyDescent="0.25">
      <c r="A76" s="40"/>
      <c r="B76" s="71" t="s">
        <v>294</v>
      </c>
      <c r="C76" s="71" t="s">
        <v>291</v>
      </c>
    </row>
    <row r="77" spans="1:3" s="45" customFormat="1" ht="75" x14ac:dyDescent="0.25">
      <c r="A77" s="40"/>
      <c r="B77" s="71" t="s">
        <v>297</v>
      </c>
      <c r="C77" s="71" t="s">
        <v>296</v>
      </c>
    </row>
    <row r="78" spans="1:3" s="45" customFormat="1" ht="30" x14ac:dyDescent="0.25">
      <c r="A78" s="40"/>
      <c r="B78" s="71" t="s">
        <v>300</v>
      </c>
      <c r="C78" s="71" t="s">
        <v>299</v>
      </c>
    </row>
    <row r="79" spans="1:3" s="45" customFormat="1" ht="30" x14ac:dyDescent="0.25">
      <c r="A79" s="40"/>
      <c r="B79" s="71" t="s">
        <v>303</v>
      </c>
      <c r="C79" s="71" t="s">
        <v>302</v>
      </c>
    </row>
    <row r="80" spans="1:3" s="45" customFormat="1" ht="60" x14ac:dyDescent="0.25">
      <c r="A80" s="40"/>
      <c r="B80" s="71" t="s">
        <v>307</v>
      </c>
      <c r="C80" s="71" t="s">
        <v>306</v>
      </c>
    </row>
    <row r="81" spans="1:3" s="45" customFormat="1" ht="60" x14ac:dyDescent="0.25">
      <c r="A81" s="40"/>
      <c r="B81" s="71" t="s">
        <v>310</v>
      </c>
      <c r="C81" s="71" t="s">
        <v>309</v>
      </c>
    </row>
    <row r="82" spans="1:3" s="45" customFormat="1" ht="30" x14ac:dyDescent="0.25">
      <c r="A82" s="40"/>
      <c r="B82" s="71" t="s">
        <v>312</v>
      </c>
      <c r="C82" s="71" t="s">
        <v>311</v>
      </c>
    </row>
    <row r="83" spans="1:3" s="45" customFormat="1" ht="30" x14ac:dyDescent="0.25">
      <c r="A83" s="40"/>
      <c r="B83" s="71" t="s">
        <v>315</v>
      </c>
      <c r="C83" s="71" t="s">
        <v>314</v>
      </c>
    </row>
    <row r="84" spans="1:3" s="45" customFormat="1" ht="30" x14ac:dyDescent="0.25">
      <c r="A84" s="40"/>
      <c r="B84" s="71" t="s">
        <v>318</v>
      </c>
      <c r="C84" s="71" t="s">
        <v>317</v>
      </c>
    </row>
    <row r="85" spans="1:3" s="45" customFormat="1" ht="30" x14ac:dyDescent="0.25">
      <c r="A85" s="40"/>
      <c r="B85" s="71" t="s">
        <v>321</v>
      </c>
      <c r="C85" s="71" t="s">
        <v>320</v>
      </c>
    </row>
    <row r="86" spans="1:3" s="45" customFormat="1" ht="15.75" thickBot="1" x14ac:dyDescent="0.3">
      <c r="A86" s="40"/>
      <c r="B86" s="81" t="s">
        <v>346</v>
      </c>
      <c r="C86" s="80" t="s">
        <v>345</v>
      </c>
    </row>
    <row r="87" spans="1:3" s="45" customFormat="1" ht="15.75" thickBot="1" x14ac:dyDescent="0.3">
      <c r="A87" s="40"/>
      <c r="B87" s="81"/>
      <c r="C87" s="80"/>
    </row>
    <row r="88" spans="1:3" s="45" customFormat="1" ht="15.75" thickBot="1" x14ac:dyDescent="0.3">
      <c r="A88" s="40"/>
      <c r="B88" s="81"/>
      <c r="C88" s="80"/>
    </row>
    <row r="89" spans="1:3" s="45" customFormat="1" ht="15.75" thickBot="1" x14ac:dyDescent="0.3">
      <c r="A89" s="40"/>
      <c r="B89" s="81"/>
      <c r="C89" s="80"/>
    </row>
    <row r="90" spans="1:3" s="45" customFormat="1" ht="15.75" thickBot="1" x14ac:dyDescent="0.3">
      <c r="A90" s="40"/>
      <c r="B90" s="82"/>
      <c r="C90" s="80"/>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c r="C104" s="57"/>
    </row>
    <row r="105" spans="1:3" s="45" customFormat="1" x14ac:dyDescent="0.25">
      <c r="A105" s="40"/>
      <c r="B105"/>
      <c r="C105" s="57"/>
    </row>
    <row r="106" spans="1:3" s="45" customFormat="1" x14ac:dyDescent="0.25">
      <c r="A106" s="40"/>
      <c r="B106"/>
      <c r="C106" s="57"/>
    </row>
    <row r="107" spans="1:3" s="45" customFormat="1" x14ac:dyDescent="0.25">
      <c r="A107" s="40"/>
      <c r="B107"/>
      <c r="C107" s="57"/>
    </row>
    <row r="108" spans="1:3" s="45" customFormat="1" x14ac:dyDescent="0.25">
      <c r="A108" s="40"/>
      <c r="B108"/>
      <c r="C108" s="57"/>
    </row>
    <row r="109" spans="1:3" s="45" customFormat="1" x14ac:dyDescent="0.25">
      <c r="A109" s="40"/>
      <c r="B109" s="59"/>
      <c r="C109" s="59"/>
    </row>
    <row r="110" spans="1:3" s="45" customFormat="1" x14ac:dyDescent="0.25">
      <c r="A110" s="40"/>
      <c r="B110" s="59"/>
      <c r="C110" s="59"/>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deleteRows="0" pivotTables="0"/>
  <hyperlinks>
    <hyperlink ref="E3" location="'Indice Schede'!A1" display="Torna all'indice"/>
    <hyperlink ref="E5" location="'Prospetto Finale'!A1" display="Vai prospetto finale"/>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Schede'!B12,"non utilizzata")</f>
        <v>1</v>
      </c>
      <c r="D2" s="102" t="s">
        <v>74</v>
      </c>
      <c r="E2" s="103"/>
      <c r="F2" s="66" t="s">
        <v>30</v>
      </c>
      <c r="H2" t="s">
        <v>30</v>
      </c>
    </row>
    <row r="3" spans="1:8" ht="45" customHeight="1" thickBot="1" x14ac:dyDescent="0.3">
      <c r="A3" s="109" t="s">
        <v>32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VLOOKUP(B35,G45:H51,2,FALSE)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VLOOKUP(B38,G53:H58,2,FALSE)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G45" s="7" t="s">
        <v>71</v>
      </c>
      <c r="H45" t="s">
        <v>70</v>
      </c>
    </row>
    <row r="46" spans="1:8" ht="30" customHeight="1" thickBot="1" x14ac:dyDescent="0.3">
      <c r="A46" s="107" t="s">
        <v>112</v>
      </c>
      <c r="B46" s="115"/>
      <c r="G46" s="7" t="s">
        <v>85</v>
      </c>
      <c r="H46">
        <v>0</v>
      </c>
    </row>
    <row r="47" spans="1:8" ht="66" customHeight="1" thickBot="1" x14ac:dyDescent="0.3">
      <c r="A47" s="113" t="s">
        <v>323</v>
      </c>
      <c r="B47" s="114"/>
      <c r="G47" s="7" t="s">
        <v>86</v>
      </c>
      <c r="H47">
        <v>1</v>
      </c>
    </row>
    <row r="48" spans="1:8" ht="12" customHeight="1" thickBot="1" x14ac:dyDescent="0.3">
      <c r="G48" s="7" t="s">
        <v>87</v>
      </c>
      <c r="H48">
        <v>2</v>
      </c>
    </row>
    <row r="49" spans="7:8" ht="30" customHeight="1" thickBot="1" x14ac:dyDescent="0.3">
      <c r="G49" s="7" t="s">
        <v>88</v>
      </c>
      <c r="H49">
        <v>3</v>
      </c>
    </row>
    <row r="50" spans="7:8" ht="30" customHeight="1" thickBot="1" x14ac:dyDescent="0.3">
      <c r="G50" s="7" t="s">
        <v>89</v>
      </c>
      <c r="H50">
        <v>4</v>
      </c>
    </row>
    <row r="51" spans="7:8" ht="30" customHeight="1" thickBot="1" x14ac:dyDescent="0.3">
      <c r="G51" s="7" t="s">
        <v>90</v>
      </c>
      <c r="H51">
        <v>5</v>
      </c>
    </row>
    <row r="52" spans="7:8" ht="30" customHeight="1" x14ac:dyDescent="0.25"/>
    <row r="53" spans="7:8" ht="30" customHeight="1" thickBot="1" x14ac:dyDescent="0.3">
      <c r="G53" s="7" t="s">
        <v>71</v>
      </c>
      <c r="H53" t="s">
        <v>70</v>
      </c>
    </row>
    <row r="54" spans="7:8" ht="30" customHeight="1" thickBot="1" x14ac:dyDescent="0.3">
      <c r="G54" s="7" t="s">
        <v>104</v>
      </c>
      <c r="H54">
        <v>1</v>
      </c>
    </row>
    <row r="55" spans="7:8" ht="30" customHeight="1" thickBot="1" x14ac:dyDescent="0.3">
      <c r="G55" s="7" t="s">
        <v>105</v>
      </c>
      <c r="H55">
        <v>2</v>
      </c>
    </row>
    <row r="56" spans="7:8" ht="30" customHeight="1" thickBot="1" x14ac:dyDescent="0.3">
      <c r="G56" s="7" t="s">
        <v>103</v>
      </c>
      <c r="H56">
        <v>3</v>
      </c>
    </row>
    <row r="57" spans="7:8" ht="30" customHeight="1" thickBot="1" x14ac:dyDescent="0.3">
      <c r="G57" s="7" t="s">
        <v>106</v>
      </c>
      <c r="H57">
        <v>4</v>
      </c>
    </row>
    <row r="58" spans="7:8" ht="30" customHeight="1" thickBot="1" x14ac:dyDescent="0.3">
      <c r="G58" s="7" t="s">
        <v>107</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Schede'!B13,"non utilizzata")</f>
        <v>2</v>
      </c>
      <c r="D2" s="102" t="s">
        <v>74</v>
      </c>
      <c r="E2" s="103"/>
      <c r="F2" s="66" t="s">
        <v>30</v>
      </c>
      <c r="H2" t="s">
        <v>30</v>
      </c>
    </row>
    <row r="3" spans="1:8" ht="45" customHeight="1" thickBot="1" x14ac:dyDescent="0.3">
      <c r="A3" s="109" t="s">
        <v>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61.5" customHeight="1" thickBot="1" x14ac:dyDescent="0.3">
      <c r="A47" s="113" t="s">
        <v>177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Schede'!B14,"non utilizzata")</f>
        <v>3</v>
      </c>
      <c r="D2" s="102" t="s">
        <v>74</v>
      </c>
      <c r="E2" s="103"/>
      <c r="F2" s="66" t="s">
        <v>30</v>
      </c>
      <c r="H2" t="s">
        <v>30</v>
      </c>
    </row>
    <row r="3" spans="1:8" ht="45" customHeight="1" thickBot="1" x14ac:dyDescent="0.3">
      <c r="A3" s="109" t="s">
        <v>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5.25</v>
      </c>
    </row>
    <row r="45" spans="1:8" ht="30" customHeight="1" thickBot="1" x14ac:dyDescent="0.3">
      <c r="A45" s="34"/>
      <c r="B45" s="35"/>
    </row>
    <row r="46" spans="1:8" ht="30" customHeight="1" thickBot="1" x14ac:dyDescent="0.3">
      <c r="A46" s="107" t="s">
        <v>112</v>
      </c>
      <c r="B46" s="115"/>
    </row>
    <row r="47" spans="1:8" ht="81.75" customHeight="1" thickBot="1" x14ac:dyDescent="0.3">
      <c r="A47" s="113" t="s">
        <v>324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SheetLayoutView="100" workbookViewId="0">
      <selection activeCell="A55" sqref="A55"/>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Schede'!B15,"non utilizzata")</f>
        <v>4</v>
      </c>
      <c r="D2" s="102" t="s">
        <v>74</v>
      </c>
      <c r="E2" s="103"/>
      <c r="F2" s="66" t="s">
        <v>30</v>
      </c>
      <c r="H2" t="s">
        <v>30</v>
      </c>
    </row>
    <row r="3" spans="1:8" ht="45" customHeight="1" thickBot="1" x14ac:dyDescent="0.3">
      <c r="A3" s="109" t="s">
        <v>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112</v>
      </c>
      <c r="B46" s="115"/>
    </row>
    <row r="47" spans="1:8" s="5" customFormat="1" ht="78.75" customHeight="1" thickBot="1" x14ac:dyDescent="0.3">
      <c r="A47" s="113" t="s">
        <v>327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Schede'!B16,"non utilizzata")</f>
        <v>5</v>
      </c>
      <c r="D2" s="102" t="s">
        <v>74</v>
      </c>
      <c r="E2" s="103"/>
      <c r="F2" s="66" t="s">
        <v>30</v>
      </c>
      <c r="H2" t="s">
        <v>30</v>
      </c>
    </row>
    <row r="3" spans="1:8" ht="45" customHeight="1" thickBot="1" x14ac:dyDescent="0.3">
      <c r="A3" s="109" t="s">
        <v>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7" t="s">
        <v>112</v>
      </c>
      <c r="B46" s="115"/>
    </row>
    <row r="47" spans="1:8" ht="80.25" customHeight="1" thickBot="1" x14ac:dyDescent="0.3">
      <c r="A47" s="113" t="s">
        <v>328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Schede'!B17,"non utilizzata")</f>
        <v>6</v>
      </c>
      <c r="D2" s="102" t="s">
        <v>74</v>
      </c>
      <c r="E2" s="103"/>
      <c r="F2" s="66" t="s">
        <v>30</v>
      </c>
      <c r="H2" t="s">
        <v>30</v>
      </c>
    </row>
    <row r="3" spans="1:8" ht="45" customHeight="1" thickBot="1" x14ac:dyDescent="0.3">
      <c r="A3" s="109" t="s">
        <v>113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2.916666666666667</v>
      </c>
    </row>
    <row r="45" spans="1:8" ht="30" customHeight="1" thickBot="1" x14ac:dyDescent="0.3">
      <c r="A45" s="34"/>
      <c r="B45" s="35"/>
    </row>
    <row r="46" spans="1:8" ht="30" customHeight="1" thickBot="1" x14ac:dyDescent="0.3">
      <c r="A46" s="107" t="s">
        <v>112</v>
      </c>
      <c r="B46" s="115"/>
    </row>
    <row r="47" spans="1:8" ht="55.5" customHeight="1" thickBot="1" x14ac:dyDescent="0.3">
      <c r="A47" s="113" t="s">
        <v>179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Schede'!B18,"non utilizzata")</f>
        <v>7</v>
      </c>
      <c r="D2" s="102" t="s">
        <v>74</v>
      </c>
      <c r="E2" s="103"/>
      <c r="F2" s="66" t="s">
        <v>30</v>
      </c>
      <c r="H2" t="s">
        <v>30</v>
      </c>
    </row>
    <row r="3" spans="1:8" ht="45" customHeight="1" thickBot="1" x14ac:dyDescent="0.3">
      <c r="A3" s="109" t="s">
        <v>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63.75" customHeight="1" thickBot="1" x14ac:dyDescent="0.3">
      <c r="A47" s="113" t="s">
        <v>180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Schede'!B19,"non utilizzata")</f>
        <v>8</v>
      </c>
      <c r="D2" s="102" t="s">
        <v>74</v>
      </c>
      <c r="E2" s="103"/>
      <c r="F2" s="66" t="s">
        <v>30</v>
      </c>
      <c r="H2" t="s">
        <v>30</v>
      </c>
    </row>
    <row r="3" spans="1:8" ht="45" customHeight="1" thickBot="1" x14ac:dyDescent="0.3">
      <c r="A3" s="109" t="s">
        <v>114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80.25" customHeight="1" thickBot="1" x14ac:dyDescent="0.3">
      <c r="A47" s="113" t="s">
        <v>181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J9" sqref="J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Schede'!B20,"non utilizzata")</f>
        <v>9</v>
      </c>
      <c r="D2" s="102" t="s">
        <v>74</v>
      </c>
      <c r="E2" s="103"/>
      <c r="F2" s="66" t="s">
        <v>30</v>
      </c>
      <c r="H2" t="s">
        <v>30</v>
      </c>
    </row>
    <row r="3" spans="1:8" ht="45" customHeight="1" thickBot="1" x14ac:dyDescent="0.3">
      <c r="A3" s="109" t="s">
        <v>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4</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7</v>
      </c>
    </row>
    <row r="45" spans="1:8" ht="30" customHeight="1" thickBot="1" x14ac:dyDescent="0.3">
      <c r="A45" s="34"/>
      <c r="B45" s="35"/>
    </row>
    <row r="46" spans="1:8" ht="30" customHeight="1" thickBot="1" x14ac:dyDescent="0.3">
      <c r="A46" s="107" t="s">
        <v>112</v>
      </c>
      <c r="B46" s="115"/>
    </row>
    <row r="47" spans="1:8" ht="69" customHeight="1" thickBot="1" x14ac:dyDescent="0.3">
      <c r="A47" s="113" t="s">
        <v>182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Schede'!B21,"non utilizzata")</f>
        <v>10</v>
      </c>
      <c r="D2" s="102" t="s">
        <v>74</v>
      </c>
      <c r="E2" s="103"/>
      <c r="F2" s="66" t="s">
        <v>30</v>
      </c>
      <c r="H2" t="s">
        <v>30</v>
      </c>
    </row>
    <row r="3" spans="1:8" ht="45" customHeight="1" thickBot="1" x14ac:dyDescent="0.3">
      <c r="A3" s="109" t="s">
        <v>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97</v>
      </c>
      <c r="G29" s="11" t="s">
        <v>60</v>
      </c>
      <c r="H29">
        <v>5</v>
      </c>
    </row>
    <row r="30" spans="1:8" ht="30" customHeight="1" thickBot="1" x14ac:dyDescent="0.3">
      <c r="A30" s="15" t="s">
        <v>43</v>
      </c>
      <c r="B30" s="30">
        <f>VLOOKUP(B29,G38:H43,2,FALSE)</f>
        <v>2</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86</v>
      </c>
      <c r="G35" s="11" t="s">
        <v>66</v>
      </c>
      <c r="H35">
        <v>4</v>
      </c>
    </row>
    <row r="36" spans="1:8" ht="30" customHeight="1" thickBot="1" x14ac:dyDescent="0.3">
      <c r="A36" s="15" t="s">
        <v>43</v>
      </c>
      <c r="B36" s="30">
        <f>VLOOKUP(B35,G48:H54,2,FALSE)</f>
        <v>1</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6.7083333333333339</v>
      </c>
    </row>
    <row r="45" spans="1:8" ht="30" customHeight="1" thickBot="1" x14ac:dyDescent="0.3">
      <c r="A45" s="34"/>
      <c r="B45" s="35"/>
    </row>
    <row r="46" spans="1:8" ht="30" customHeight="1" thickBot="1" x14ac:dyDescent="0.3">
      <c r="A46" s="107" t="s">
        <v>112</v>
      </c>
      <c r="B46" s="115"/>
    </row>
    <row r="47" spans="1:8" ht="68.25" customHeight="1" thickBot="1" x14ac:dyDescent="0.3">
      <c r="A47" s="113" t="s">
        <v>182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Schede'!B22,"non utilizzata")</f>
        <v>11</v>
      </c>
      <c r="D2" s="102" t="s">
        <v>74</v>
      </c>
      <c r="E2" s="103"/>
      <c r="F2" s="66" t="s">
        <v>30</v>
      </c>
      <c r="H2" t="s">
        <v>30</v>
      </c>
    </row>
    <row r="3" spans="1:8" ht="45" customHeight="1" thickBot="1" x14ac:dyDescent="0.3">
      <c r="A3" s="109" t="s">
        <v>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3.5</v>
      </c>
    </row>
    <row r="45" spans="1:8" ht="30" customHeight="1" thickBot="1" x14ac:dyDescent="0.3">
      <c r="A45" s="34"/>
      <c r="B45" s="35"/>
    </row>
    <row r="46" spans="1:8" ht="30" customHeight="1" thickBot="1" x14ac:dyDescent="0.3">
      <c r="A46" s="107" t="s">
        <v>112</v>
      </c>
      <c r="B46" s="115"/>
    </row>
    <row r="47" spans="1:8" ht="34.5" customHeight="1" thickBot="1" x14ac:dyDescent="0.3">
      <c r="A47" s="113" t="s">
        <v>183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Schede'!B23,"non utilizzata")</f>
        <v>12</v>
      </c>
      <c r="D2" s="102" t="s">
        <v>74</v>
      </c>
      <c r="E2" s="103"/>
      <c r="F2" s="66" t="s">
        <v>30</v>
      </c>
      <c r="H2" t="s">
        <v>30</v>
      </c>
    </row>
    <row r="3" spans="1:8" ht="45" customHeight="1" thickBot="1" x14ac:dyDescent="0.3">
      <c r="A3" s="109" t="s">
        <v>10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112</v>
      </c>
      <c r="B46" s="115"/>
    </row>
    <row r="47" spans="1:8" ht="69" customHeight="1" thickBot="1" x14ac:dyDescent="0.3">
      <c r="A47" s="113" t="s">
        <v>184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Schede'!B24,"non utilizzata")</f>
        <v>13</v>
      </c>
      <c r="D2" s="102" t="s">
        <v>74</v>
      </c>
      <c r="E2" s="103"/>
      <c r="F2" s="66" t="s">
        <v>30</v>
      </c>
      <c r="H2" t="s">
        <v>30</v>
      </c>
    </row>
    <row r="3" spans="1:8" ht="45" customHeight="1" thickBot="1" x14ac:dyDescent="0.3">
      <c r="A3" s="109" t="s">
        <v>115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112</v>
      </c>
      <c r="B46" s="115"/>
    </row>
    <row r="47" spans="1:8" ht="66.75" customHeight="1" thickBot="1" x14ac:dyDescent="0.3">
      <c r="A47" s="113" t="s">
        <v>185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Schede'!B25,"non utilizzata")</f>
        <v>14</v>
      </c>
      <c r="D2" s="102" t="s">
        <v>74</v>
      </c>
      <c r="E2" s="103"/>
      <c r="F2" s="66" t="s">
        <v>30</v>
      </c>
      <c r="H2" t="s">
        <v>30</v>
      </c>
    </row>
    <row r="3" spans="1:8" ht="45" customHeight="1" thickBot="1" x14ac:dyDescent="0.3">
      <c r="A3" s="109" t="s">
        <v>116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3.3333333333333335</v>
      </c>
    </row>
    <row r="45" spans="1:8" ht="30" customHeight="1" thickBot="1" x14ac:dyDescent="0.3">
      <c r="A45" s="34"/>
      <c r="B45" s="35"/>
    </row>
    <row r="46" spans="1:8" ht="30" customHeight="1" thickBot="1" x14ac:dyDescent="0.3">
      <c r="A46" s="107" t="s">
        <v>112</v>
      </c>
      <c r="B46" s="115"/>
    </row>
    <row r="47" spans="1:8" ht="84" customHeight="1" thickBot="1" x14ac:dyDescent="0.3">
      <c r="A47" s="113" t="s">
        <v>186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Schede'!B26,"non utilizzata")</f>
        <v>15</v>
      </c>
      <c r="D2" s="102" t="s">
        <v>74</v>
      </c>
      <c r="E2" s="103"/>
      <c r="F2" s="66" t="s">
        <v>30</v>
      </c>
      <c r="H2" t="s">
        <v>30</v>
      </c>
    </row>
    <row r="3" spans="1:8" ht="45" customHeight="1" thickBot="1" x14ac:dyDescent="0.3">
      <c r="A3" s="109" t="s">
        <v>218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2.8333333333333335</v>
      </c>
    </row>
    <row r="45" spans="1:8" ht="30" customHeight="1" thickBot="1" x14ac:dyDescent="0.3">
      <c r="A45" s="34"/>
      <c r="B45" s="35"/>
    </row>
    <row r="46" spans="1:8" ht="30" customHeight="1" thickBot="1" x14ac:dyDescent="0.3">
      <c r="A46" s="107" t="s">
        <v>112</v>
      </c>
      <c r="B46" s="115"/>
    </row>
    <row r="47" spans="1:8" ht="51.75" customHeight="1" thickBot="1" x14ac:dyDescent="0.3">
      <c r="A47" s="113" t="s">
        <v>219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Schede'!B27,"non utilizzata")</f>
        <v>16</v>
      </c>
      <c r="D2" s="102" t="s">
        <v>74</v>
      </c>
      <c r="E2" s="103"/>
      <c r="F2" s="66" t="s">
        <v>30</v>
      </c>
      <c r="H2" t="s">
        <v>30</v>
      </c>
    </row>
    <row r="3" spans="1:8" ht="45" customHeight="1" thickBot="1" x14ac:dyDescent="0.3">
      <c r="A3" s="109" t="s">
        <v>11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4.791666666666667</v>
      </c>
    </row>
    <row r="45" spans="1:8" ht="30" customHeight="1" thickBot="1" x14ac:dyDescent="0.3">
      <c r="A45" s="34"/>
      <c r="B45" s="35"/>
    </row>
    <row r="46" spans="1:8" ht="30" customHeight="1" thickBot="1" x14ac:dyDescent="0.3">
      <c r="A46" s="107" t="s">
        <v>112</v>
      </c>
      <c r="B46" s="115"/>
    </row>
    <row r="47" spans="1:8" ht="69" customHeight="1" thickBot="1" x14ac:dyDescent="0.3">
      <c r="A47" s="113" t="s">
        <v>187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Schede'!B28,"non utilizzata")</f>
        <v>17</v>
      </c>
      <c r="D2" s="102" t="s">
        <v>74</v>
      </c>
      <c r="E2" s="103"/>
      <c r="F2" s="66" t="s">
        <v>30</v>
      </c>
      <c r="H2" t="s">
        <v>30</v>
      </c>
    </row>
    <row r="3" spans="1:8" ht="45" customHeight="1" thickBot="1" x14ac:dyDescent="0.3">
      <c r="A3" s="109" t="s">
        <v>12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2.6666666666666665</v>
      </c>
    </row>
    <row r="45" spans="1:8" ht="30" customHeight="1" thickBot="1" x14ac:dyDescent="0.3">
      <c r="A45" s="34"/>
      <c r="B45" s="35"/>
    </row>
    <row r="46" spans="1:8" ht="30" customHeight="1" thickBot="1" x14ac:dyDescent="0.3">
      <c r="A46" s="107" t="s">
        <v>112</v>
      </c>
      <c r="B46" s="115"/>
    </row>
    <row r="47" spans="1:8" ht="84" customHeight="1" thickBot="1" x14ac:dyDescent="0.3">
      <c r="A47" s="113" t="s">
        <v>188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Schede'!B29,"non utilizzata")</f>
        <v>18</v>
      </c>
      <c r="D2" s="102" t="s">
        <v>74</v>
      </c>
      <c r="E2" s="103"/>
      <c r="F2" s="66" t="s">
        <v>30</v>
      </c>
      <c r="H2" t="s">
        <v>30</v>
      </c>
    </row>
    <row r="3" spans="1:8" ht="45" customHeight="1" thickBot="1" x14ac:dyDescent="0.3">
      <c r="A3" s="109" t="s">
        <v>13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100</v>
      </c>
      <c r="G29" s="11" t="s">
        <v>60</v>
      </c>
      <c r="H29">
        <v>5</v>
      </c>
    </row>
    <row r="30" spans="1:8" ht="30" customHeight="1" thickBot="1" x14ac:dyDescent="0.3">
      <c r="A30" s="15" t="s">
        <v>43</v>
      </c>
      <c r="B30" s="30">
        <f>VLOOKUP(B29,G38:H43,2,FALSE)</f>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2.25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4.125</v>
      </c>
    </row>
    <row r="45" spans="1:8" ht="30" customHeight="1" thickBot="1" x14ac:dyDescent="0.3">
      <c r="A45" s="34"/>
      <c r="B45" s="35"/>
    </row>
    <row r="46" spans="1:8" ht="30" customHeight="1" thickBot="1" x14ac:dyDescent="0.3">
      <c r="A46" s="107" t="s">
        <v>112</v>
      </c>
      <c r="B46" s="115"/>
    </row>
    <row r="47" spans="1:8" ht="81" customHeight="1" thickBot="1" x14ac:dyDescent="0.3">
      <c r="A47" s="113" t="s">
        <v>329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Schede'!B30,"non utilizzata")</f>
        <v>19</v>
      </c>
      <c r="D2" s="102" t="s">
        <v>74</v>
      </c>
      <c r="E2" s="103"/>
      <c r="F2" s="66" t="s">
        <v>30</v>
      </c>
      <c r="H2" t="s">
        <v>30</v>
      </c>
    </row>
    <row r="3" spans="1:8" ht="45" customHeight="1" thickBot="1" x14ac:dyDescent="0.3">
      <c r="A3" s="109" t="s">
        <v>14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112</v>
      </c>
      <c r="B46" s="115"/>
    </row>
    <row r="47" spans="1:8" ht="40.5" customHeight="1" thickBot="1" x14ac:dyDescent="0.3">
      <c r="A47" s="113" t="s">
        <v>190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49"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Schede'!B31,"non utilizzata")</f>
        <v>20</v>
      </c>
      <c r="D2" s="102" t="s">
        <v>74</v>
      </c>
      <c r="E2" s="103"/>
      <c r="F2" s="66" t="s">
        <v>30</v>
      </c>
      <c r="H2" t="s">
        <v>30</v>
      </c>
    </row>
    <row r="3" spans="1:8" ht="45" customHeight="1" thickBot="1" x14ac:dyDescent="0.3">
      <c r="A3" s="109" t="s">
        <v>117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3.541666666666667</v>
      </c>
    </row>
    <row r="45" spans="1:8" ht="30" customHeight="1" thickBot="1" x14ac:dyDescent="0.3">
      <c r="A45" s="34"/>
      <c r="B45" s="35"/>
    </row>
    <row r="46" spans="1:8" ht="30" customHeight="1" thickBot="1" x14ac:dyDescent="0.3">
      <c r="A46" s="107" t="s">
        <v>112</v>
      </c>
      <c r="B46" s="115"/>
    </row>
    <row r="47" spans="1:8" ht="40.5" customHeight="1" thickBot="1" x14ac:dyDescent="0.3">
      <c r="A47" s="113" t="s">
        <v>190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9"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Schede'!B32,"non utilizzata")</f>
        <v>21</v>
      </c>
      <c r="D2" s="102" t="s">
        <v>74</v>
      </c>
      <c r="E2" s="103"/>
      <c r="F2" s="66" t="s">
        <v>30</v>
      </c>
      <c r="H2" t="s">
        <v>30</v>
      </c>
    </row>
    <row r="3" spans="1:8" ht="45" customHeight="1" thickBot="1" x14ac:dyDescent="0.3">
      <c r="A3" s="109" t="s">
        <v>118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112</v>
      </c>
      <c r="B46" s="115"/>
    </row>
    <row r="47" spans="1:8" ht="66" customHeight="1" thickBot="1" x14ac:dyDescent="0.3">
      <c r="A47" s="113" t="s">
        <v>191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50" sqref="A5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Schede'!B33,"non utilizzata")</f>
        <v>22</v>
      </c>
      <c r="D2" s="102" t="s">
        <v>74</v>
      </c>
      <c r="E2" s="103"/>
      <c r="F2" s="66" t="s">
        <v>30</v>
      </c>
      <c r="H2" t="s">
        <v>30</v>
      </c>
    </row>
    <row r="3" spans="1:8" ht="45" customHeight="1" thickBot="1" x14ac:dyDescent="0.3">
      <c r="A3" s="109" t="s">
        <v>229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7" t="s">
        <v>112</v>
      </c>
      <c r="B46" s="115"/>
    </row>
    <row r="47" spans="1:8" ht="54.75" customHeight="1" thickBot="1" x14ac:dyDescent="0.3">
      <c r="A47" s="113" t="s">
        <v>330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22"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Schede'!B34,"non utilizzata")</f>
        <v>23</v>
      </c>
      <c r="D2" s="102" t="s">
        <v>74</v>
      </c>
      <c r="E2" s="103"/>
      <c r="F2" s="66" t="s">
        <v>30</v>
      </c>
      <c r="H2" t="s">
        <v>30</v>
      </c>
    </row>
    <row r="3" spans="1:8" ht="45" customHeight="1" thickBot="1" x14ac:dyDescent="0.3">
      <c r="A3" s="109" t="s">
        <v>15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7" t="s">
        <v>112</v>
      </c>
      <c r="B46" s="115"/>
    </row>
    <row r="47" spans="1:8" ht="84" customHeight="1" thickBot="1" x14ac:dyDescent="0.3">
      <c r="A47" s="113" t="s">
        <v>331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Schede'!B35,"non utilizzata")</f>
        <v>24</v>
      </c>
      <c r="D2" s="102" t="s">
        <v>74</v>
      </c>
      <c r="E2" s="103"/>
      <c r="F2" s="66" t="s">
        <v>30</v>
      </c>
      <c r="H2" t="s">
        <v>30</v>
      </c>
    </row>
    <row r="3" spans="1:8" ht="45" customHeight="1" thickBot="1" x14ac:dyDescent="0.3">
      <c r="A3" s="109" t="s">
        <v>16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67.5" customHeight="1" thickBot="1" x14ac:dyDescent="0.3">
      <c r="A47" s="113" t="s">
        <v>181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9"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Schede'!B36,"non utilizzata")</f>
        <v>25</v>
      </c>
      <c r="D2" s="102" t="s">
        <v>74</v>
      </c>
      <c r="E2" s="103"/>
      <c r="F2" s="66" t="s">
        <v>30</v>
      </c>
      <c r="H2" t="s">
        <v>30</v>
      </c>
    </row>
    <row r="3" spans="1:8" ht="45" customHeight="1" thickBot="1" x14ac:dyDescent="0.3">
      <c r="A3" s="109" t="s">
        <v>17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65.25" customHeight="1" thickBot="1" x14ac:dyDescent="0.3">
      <c r="A47" s="113" t="s">
        <v>181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Schede'!B37,"non utilizzata")</f>
        <v>26</v>
      </c>
      <c r="D2" s="102" t="s">
        <v>74</v>
      </c>
      <c r="E2" s="103"/>
      <c r="F2" s="66" t="s">
        <v>30</v>
      </c>
      <c r="H2" t="s">
        <v>30</v>
      </c>
    </row>
    <row r="3" spans="1:8" ht="45" customHeight="1" thickBot="1" x14ac:dyDescent="0.3">
      <c r="A3" s="109" t="s">
        <v>18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65.25" customHeight="1" thickBot="1" x14ac:dyDescent="0.3">
      <c r="A47" s="113" t="s">
        <v>332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Schede'!B38,"non utilizzata")</f>
        <v>27</v>
      </c>
      <c r="D2" s="102" t="s">
        <v>74</v>
      </c>
      <c r="E2" s="103"/>
      <c r="F2" s="66" t="s">
        <v>30</v>
      </c>
      <c r="H2" t="s">
        <v>30</v>
      </c>
    </row>
    <row r="3" spans="1:8" ht="45" customHeight="1" thickBot="1" x14ac:dyDescent="0.3">
      <c r="A3" s="109" t="s">
        <v>19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61.5" customHeight="1" thickBot="1" x14ac:dyDescent="0.3">
      <c r="A47" s="113" t="s">
        <v>205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Schede'!B39,"non utilizzata")</f>
        <v>28</v>
      </c>
      <c r="D2" s="102" t="s">
        <v>74</v>
      </c>
      <c r="E2" s="103"/>
      <c r="F2" s="66" t="s">
        <v>30</v>
      </c>
      <c r="H2" t="s">
        <v>30</v>
      </c>
    </row>
    <row r="3" spans="1:8" ht="45" customHeight="1" thickBot="1" x14ac:dyDescent="0.3">
      <c r="A3" s="109" t="s">
        <v>20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4.375</v>
      </c>
    </row>
    <row r="45" spans="1:8" ht="30" customHeight="1" thickBot="1" x14ac:dyDescent="0.3">
      <c r="A45" s="34"/>
      <c r="B45" s="35"/>
    </row>
    <row r="46" spans="1:8" ht="30" customHeight="1" thickBot="1" x14ac:dyDescent="0.3">
      <c r="A46" s="107" t="s">
        <v>112</v>
      </c>
      <c r="B46" s="115"/>
    </row>
    <row r="47" spans="1:8" ht="76.5" customHeight="1" thickBot="1" x14ac:dyDescent="0.3">
      <c r="A47" s="113" t="s">
        <v>206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Schede'!B40,"non utilizzata")</f>
        <v>29</v>
      </c>
      <c r="D2" s="102" t="s">
        <v>74</v>
      </c>
      <c r="E2" s="103"/>
      <c r="F2" s="66" t="s">
        <v>30</v>
      </c>
      <c r="H2" t="s">
        <v>30</v>
      </c>
    </row>
    <row r="3" spans="1:8" ht="45" customHeight="1" thickBot="1" x14ac:dyDescent="0.3">
      <c r="A3" s="109" t="s">
        <v>21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60</v>
      </c>
      <c r="G19" s="11" t="s">
        <v>51</v>
      </c>
      <c r="H19">
        <v>3</v>
      </c>
    </row>
    <row r="20" spans="1:8" ht="30" customHeight="1" thickBot="1" x14ac:dyDescent="0.3">
      <c r="A20" s="15" t="s">
        <v>43</v>
      </c>
      <c r="B20" s="30">
        <f>VLOOKUP(B19,G27:H29,2,FALSE)</f>
        <v>5</v>
      </c>
      <c r="G20" s="11" t="s">
        <v>52</v>
      </c>
      <c r="H20">
        <v>5</v>
      </c>
    </row>
    <row r="21" spans="1:8" ht="30" customHeight="1" x14ac:dyDescent="0.25">
      <c r="A21" s="100" t="s">
        <v>61</v>
      </c>
      <c r="B21" s="101"/>
    </row>
    <row r="22" spans="1:8" ht="30" customHeight="1" thickBot="1" x14ac:dyDescent="0.3">
      <c r="A22" s="29" t="s">
        <v>62</v>
      </c>
      <c r="B22" s="64" t="s">
        <v>67</v>
      </c>
      <c r="G22" s="7" t="s">
        <v>71</v>
      </c>
      <c r="H22" t="s">
        <v>70</v>
      </c>
    </row>
    <row r="23" spans="1:8" ht="30" customHeight="1" thickBot="1" x14ac:dyDescent="0.3">
      <c r="A23" s="15" t="s">
        <v>43</v>
      </c>
      <c r="B23" s="30">
        <f>VLOOKUP(B22,G31:H36,2,FALSE)</f>
        <v>5</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112</v>
      </c>
      <c r="B46" s="115"/>
    </row>
    <row r="47" spans="1:8" ht="66.75" customHeight="1" thickBot="1" x14ac:dyDescent="0.3">
      <c r="A47" s="113" t="s">
        <v>333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Schede'!B41,"non utilizzata")</f>
        <v>30</v>
      </c>
      <c r="D2" s="102" t="s">
        <v>74</v>
      </c>
      <c r="E2" s="103"/>
      <c r="F2" s="66" t="s">
        <v>30</v>
      </c>
      <c r="H2" t="s">
        <v>30</v>
      </c>
    </row>
    <row r="3" spans="1:8" ht="45" customHeight="1" thickBot="1" x14ac:dyDescent="0.3">
      <c r="A3" s="109" t="s">
        <v>119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7" t="s">
        <v>112</v>
      </c>
      <c r="B46" s="115"/>
    </row>
    <row r="47" spans="1:8" ht="30" customHeight="1" thickBot="1" x14ac:dyDescent="0.3">
      <c r="A47" s="113" t="s">
        <v>194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Schede'!B42,"non utilizzata")</f>
        <v>31</v>
      </c>
      <c r="D2" s="102" t="s">
        <v>74</v>
      </c>
      <c r="E2" s="103"/>
      <c r="F2" s="66" t="s">
        <v>30</v>
      </c>
      <c r="H2" t="s">
        <v>30</v>
      </c>
    </row>
    <row r="3" spans="1:8" ht="45" customHeight="1" thickBot="1" x14ac:dyDescent="0.3">
      <c r="A3" s="109" t="s">
        <v>120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1.1666666666666667</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0.875</v>
      </c>
    </row>
    <row r="45" spans="1:8" ht="30" customHeight="1" thickBot="1" x14ac:dyDescent="0.3">
      <c r="A45" s="34"/>
      <c r="B45" s="35"/>
    </row>
    <row r="46" spans="1:8" ht="30" customHeight="1" thickBot="1" x14ac:dyDescent="0.3">
      <c r="A46" s="107" t="s">
        <v>112</v>
      </c>
      <c r="B46" s="115"/>
    </row>
    <row r="47" spans="1:8" ht="30" customHeight="1" thickBot="1" x14ac:dyDescent="0.3">
      <c r="A47" s="113" t="s">
        <v>334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SheetLayoutView="100" workbookViewId="0">
      <selection activeCell="A52" sqref="A5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Schede'!B43,"non utilizzata")</f>
        <v>32</v>
      </c>
      <c r="D2" s="102" t="s">
        <v>74</v>
      </c>
      <c r="E2" s="103"/>
      <c r="F2" s="66" t="s">
        <v>30</v>
      </c>
      <c r="H2" t="s">
        <v>30</v>
      </c>
    </row>
    <row r="3" spans="1:8" ht="45" customHeight="1" thickBot="1" x14ac:dyDescent="0.3">
      <c r="A3" s="109" t="s">
        <v>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112</v>
      </c>
      <c r="B46" s="115"/>
    </row>
    <row r="47" spans="1:8" ht="62.25" customHeight="1" thickBot="1" x14ac:dyDescent="0.3">
      <c r="A47" s="113" t="s">
        <v>335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election activeCell="A53" sqref="A5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Schede'!B44,"non utilizzata")</f>
        <v>33</v>
      </c>
      <c r="D2" s="102" t="s">
        <v>74</v>
      </c>
      <c r="E2" s="103"/>
      <c r="F2" s="66" t="s">
        <v>30</v>
      </c>
      <c r="H2" t="s">
        <v>30</v>
      </c>
    </row>
    <row r="3" spans="1:8" ht="45" customHeight="1" thickBot="1" x14ac:dyDescent="0.3">
      <c r="A3" s="109" t="s">
        <v>23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37.5" customHeight="1" thickBot="1" x14ac:dyDescent="0.3">
      <c r="A47" s="113" t="s">
        <v>336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Schede'!B45,"non utilizzata")</f>
        <v>34</v>
      </c>
      <c r="D2" s="102" t="s">
        <v>74</v>
      </c>
      <c r="E2" s="103"/>
      <c r="F2" s="66" t="s">
        <v>30</v>
      </c>
      <c r="H2" t="s">
        <v>30</v>
      </c>
    </row>
    <row r="3" spans="1:8" ht="45" customHeight="1" thickBot="1" x14ac:dyDescent="0.3">
      <c r="A3" s="109" t="s">
        <v>121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51" customHeight="1" thickBot="1" x14ac:dyDescent="0.3">
      <c r="A47" s="113" t="s">
        <v>337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Schede'!B46,"non utilizzata")</f>
        <v>35</v>
      </c>
      <c r="D2" s="102" t="s">
        <v>74</v>
      </c>
      <c r="E2" s="103"/>
      <c r="F2" s="66" t="s">
        <v>30</v>
      </c>
      <c r="H2" t="s">
        <v>30</v>
      </c>
    </row>
    <row r="3" spans="1:8" ht="45" customHeight="1" thickBot="1" x14ac:dyDescent="0.3">
      <c r="A3" s="109" t="s">
        <v>24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47.25" customHeight="1" thickBot="1" x14ac:dyDescent="0.3">
      <c r="A47" s="113" t="s">
        <v>338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Schede'!B47,"non utilizzata")</f>
        <v>36</v>
      </c>
      <c r="D2" s="102" t="s">
        <v>74</v>
      </c>
      <c r="E2" s="103"/>
      <c r="F2" s="66" t="s">
        <v>30</v>
      </c>
      <c r="H2" t="s">
        <v>30</v>
      </c>
    </row>
    <row r="3" spans="1:8" ht="45" customHeight="1" thickBot="1" x14ac:dyDescent="0.3">
      <c r="A3" s="109" t="s">
        <v>339</v>
      </c>
      <c r="B3" s="110"/>
      <c r="F3" s="67"/>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33" customHeight="1" thickBot="1" x14ac:dyDescent="0.3">
      <c r="A47" s="113" t="s">
        <v>232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Schede'!B48,"non utilizzata")</f>
        <v>37</v>
      </c>
      <c r="D2" s="102" t="s">
        <v>74</v>
      </c>
      <c r="E2" s="103"/>
      <c r="F2" s="66" t="s">
        <v>30</v>
      </c>
      <c r="H2" t="s">
        <v>30</v>
      </c>
    </row>
    <row r="3" spans="1:8" ht="45" customHeight="1" thickBot="1" x14ac:dyDescent="0.3">
      <c r="A3" s="109" t="s">
        <v>234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4</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v>
      </c>
    </row>
    <row r="45" spans="1:8" ht="30" customHeight="1" thickBot="1" x14ac:dyDescent="0.3">
      <c r="A45" s="34"/>
      <c r="B45" s="35"/>
    </row>
    <row r="46" spans="1:8" ht="30" customHeight="1" thickBot="1" x14ac:dyDescent="0.3">
      <c r="A46" s="107" t="s">
        <v>112</v>
      </c>
      <c r="B46" s="115"/>
    </row>
    <row r="47" spans="1:8" ht="103.5" customHeight="1" thickBot="1" x14ac:dyDescent="0.3">
      <c r="A47" s="116" t="s">
        <v>235</v>
      </c>
      <c r="B47" s="117"/>
    </row>
    <row r="48" spans="1:8" ht="84.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7:B47"/>
    <mergeCell ref="A46:B46"/>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Schede'!B49,"non utilizzata")</f>
        <v>38</v>
      </c>
      <c r="D2" s="102" t="s">
        <v>74</v>
      </c>
      <c r="E2" s="103"/>
      <c r="F2" s="66" t="s">
        <v>30</v>
      </c>
      <c r="H2" t="s">
        <v>30</v>
      </c>
    </row>
    <row r="3" spans="1:8" ht="45" customHeight="1" thickBot="1" x14ac:dyDescent="0.3">
      <c r="A3" s="109" t="s">
        <v>122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f>VLOOKUP(B16,G22:H25,2,FALSE)</f>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f>VLOOKUP(B22,G31:H36,2,FALSE)</f>
        <v>1</v>
      </c>
      <c r="G23" s="11" t="s">
        <v>55</v>
      </c>
      <c r="H23">
        <v>1</v>
      </c>
    </row>
    <row r="24" spans="1:8" ht="30" customHeight="1" thickBot="1" x14ac:dyDescent="0.3">
      <c r="A24" s="19" t="s">
        <v>68</v>
      </c>
      <c r="B24" s="31">
        <f>IFERROR((B8+B11+B14+B17+B20+B23)/6,"-")</f>
        <v>1.3333333333333333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1.6666666666666665</v>
      </c>
    </row>
    <row r="45" spans="1:8" ht="30" customHeight="1" thickBot="1" x14ac:dyDescent="0.3">
      <c r="A45" s="34"/>
      <c r="B45" s="35"/>
    </row>
    <row r="46" spans="1:8" ht="30" customHeight="1" thickBot="1" x14ac:dyDescent="0.3">
      <c r="A46" s="107" t="s">
        <v>112</v>
      </c>
      <c r="B46" s="115"/>
    </row>
    <row r="47" spans="1:8" ht="30" customHeight="1" thickBot="1" x14ac:dyDescent="0.3">
      <c r="A47" s="118" t="s">
        <v>340</v>
      </c>
      <c r="B47" s="119"/>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Schede'!B50,"non utilizzata")</f>
        <v>39</v>
      </c>
      <c r="D2" s="102" t="s">
        <v>74</v>
      </c>
      <c r="E2" s="103"/>
      <c r="F2" s="66" t="s">
        <v>30</v>
      </c>
      <c r="H2" t="s">
        <v>30</v>
      </c>
    </row>
    <row r="3" spans="1:8" ht="45" customHeight="1" thickBot="1" x14ac:dyDescent="0.3">
      <c r="A3" s="109" t="s">
        <v>123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f>VLOOKUP(B13,G17:H20,2,FALSE)</f>
        <v>3</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f>VLOOKUP(B38,G56:H61,2,FALSE)</f>
        <v>5</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5.8333333333333339</v>
      </c>
    </row>
    <row r="45" spans="1:8" ht="30" customHeight="1" thickBot="1" x14ac:dyDescent="0.3">
      <c r="A45" s="34"/>
      <c r="B45" s="35"/>
    </row>
    <row r="46" spans="1:8" ht="30" customHeight="1" thickBot="1" x14ac:dyDescent="0.3">
      <c r="A46" s="107" t="s">
        <v>112</v>
      </c>
      <c r="B46" s="115"/>
    </row>
    <row r="47" spans="1:8" ht="80.25" customHeight="1" thickBot="1" x14ac:dyDescent="0.3">
      <c r="A47" s="113" t="s">
        <v>341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Schede'!B51,"non utilizzata")</f>
        <v>40</v>
      </c>
      <c r="D2" s="102" t="s">
        <v>74</v>
      </c>
      <c r="E2" s="103"/>
      <c r="F2" s="66" t="s">
        <v>30</v>
      </c>
      <c r="H2" t="s">
        <v>30</v>
      </c>
    </row>
    <row r="3" spans="1:8" ht="45" customHeight="1" thickBot="1" x14ac:dyDescent="0.3">
      <c r="A3" s="109" t="s">
        <v>251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107</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100.5" customHeight="1" thickBot="1" x14ac:dyDescent="0.3">
      <c r="A47" s="113" t="s">
        <v>252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Schede'!B52,"non utilizzata")</f>
        <v>41</v>
      </c>
      <c r="D2" s="102" t="s">
        <v>74</v>
      </c>
      <c r="E2" s="103"/>
      <c r="F2" s="66" t="s">
        <v>30</v>
      </c>
      <c r="H2" t="s">
        <v>30</v>
      </c>
    </row>
    <row r="3" spans="1:8" ht="45" customHeight="1" thickBot="1" x14ac:dyDescent="0.3">
      <c r="A3" s="109" t="s">
        <v>237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1.8333333333333333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112</v>
      </c>
      <c r="B46" s="115"/>
    </row>
    <row r="47" spans="1:8" ht="34.5" customHeight="1" thickBot="1" x14ac:dyDescent="0.3">
      <c r="A47" s="113" t="s">
        <v>342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Schede'!B53,"non utilizzata")</f>
        <v>42</v>
      </c>
      <c r="D2" s="102" t="s">
        <v>74</v>
      </c>
      <c r="E2" s="103"/>
      <c r="F2" s="66" t="s">
        <v>30</v>
      </c>
      <c r="H2" t="s">
        <v>30</v>
      </c>
    </row>
    <row r="3" spans="1:8" ht="45" customHeight="1" thickBot="1" x14ac:dyDescent="0.3">
      <c r="A3" s="109" t="s">
        <v>343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55</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63</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2.75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7.333333333333333</v>
      </c>
    </row>
    <row r="45" spans="1:8" ht="30" customHeight="1" thickBot="1" x14ac:dyDescent="0.3">
      <c r="A45" s="34"/>
      <c r="B45" s="35"/>
    </row>
    <row r="46" spans="1:8" ht="30" customHeight="1" thickBot="1" x14ac:dyDescent="0.3">
      <c r="A46" s="107" t="s">
        <v>112</v>
      </c>
      <c r="B46" s="115"/>
    </row>
    <row r="47" spans="1:8" ht="81" customHeight="1" thickBot="1" x14ac:dyDescent="0.3">
      <c r="A47" s="113" t="s">
        <v>239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Schede'!B54,"non utilizzata")</f>
        <v>43</v>
      </c>
      <c r="D2" s="102" t="s">
        <v>74</v>
      </c>
      <c r="E2" s="103"/>
      <c r="F2" s="66" t="s">
        <v>30</v>
      </c>
      <c r="H2" t="s">
        <v>30</v>
      </c>
    </row>
    <row r="3" spans="1:8" ht="45" customHeight="1" thickBot="1" x14ac:dyDescent="0.3">
      <c r="A3" s="109" t="s">
        <v>25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39</v>
      </c>
      <c r="G7" s="8" t="s">
        <v>39</v>
      </c>
      <c r="H7">
        <v>2</v>
      </c>
    </row>
    <row r="8" spans="1:8" ht="30" customHeight="1" thickBot="1" x14ac:dyDescent="0.3">
      <c r="A8" s="23" t="s">
        <v>43</v>
      </c>
      <c r="B8" s="22">
        <f>VLOOKUP(B7,G5:H10,2,FALSE)</f>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104</v>
      </c>
      <c r="G38" s="7" t="s">
        <v>71</v>
      </c>
      <c r="H38" t="s">
        <v>70</v>
      </c>
    </row>
    <row r="39" spans="1:8" ht="30" customHeight="1" thickBot="1" x14ac:dyDescent="0.3">
      <c r="A39" s="15" t="s">
        <v>43</v>
      </c>
      <c r="B39" s="30">
        <f>VLOOKUP(B38,G56:H61,2,FALSE)</f>
        <v>1</v>
      </c>
      <c r="G39" s="7" t="s">
        <v>96</v>
      </c>
      <c r="H39">
        <v>1</v>
      </c>
    </row>
    <row r="40" spans="1:8" ht="30" customHeight="1" thickBot="1" x14ac:dyDescent="0.3">
      <c r="A40" s="32" t="s">
        <v>93</v>
      </c>
      <c r="B40" s="31">
        <f>IFERROR((B30+B33+B36+B39)/4,"-")</f>
        <v>0.75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v>
      </c>
    </row>
    <row r="45" spans="1:8" ht="30" customHeight="1" thickBot="1" x14ac:dyDescent="0.3">
      <c r="A45" s="34"/>
      <c r="B45" s="35"/>
    </row>
    <row r="46" spans="1:8" ht="30" customHeight="1" thickBot="1" x14ac:dyDescent="0.3">
      <c r="A46" s="107" t="s">
        <v>112</v>
      </c>
      <c r="B46" s="115"/>
    </row>
    <row r="47" spans="1:8" ht="32.25" customHeight="1" thickBot="1" x14ac:dyDescent="0.3">
      <c r="A47" s="113" t="s">
        <v>201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Schede'!B55,"non utilizzata")</f>
        <v>44</v>
      </c>
      <c r="D2" s="102" t="s">
        <v>74</v>
      </c>
      <c r="E2" s="103"/>
      <c r="F2" s="66" t="s">
        <v>30</v>
      </c>
      <c r="H2" t="s">
        <v>30</v>
      </c>
    </row>
    <row r="3" spans="1:8" ht="45" customHeight="1" thickBot="1" x14ac:dyDescent="0.3">
      <c r="A3" s="109" t="s">
        <v>357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41</v>
      </c>
      <c r="G7" s="8" t="s">
        <v>39</v>
      </c>
      <c r="H7">
        <v>2</v>
      </c>
    </row>
    <row r="8" spans="1:8" ht="30" customHeight="1" thickBot="1" x14ac:dyDescent="0.3">
      <c r="A8" s="23" t="s">
        <v>43</v>
      </c>
      <c r="B8" s="22">
        <f>VLOOKUP(B7,G5:H10,2,FALSE)</f>
        <v>4</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69" customHeight="1" thickBot="1" x14ac:dyDescent="0.3">
      <c r="A47" s="113" t="s">
        <v>304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Schede'!B56,"non utilizzata")</f>
        <v>45</v>
      </c>
      <c r="D2" s="102" t="s">
        <v>74</v>
      </c>
      <c r="E2" s="103"/>
      <c r="F2" s="66" t="s">
        <v>30</v>
      </c>
      <c r="H2" t="s">
        <v>30</v>
      </c>
    </row>
    <row r="3" spans="1:8" ht="45" customHeight="1" thickBot="1" x14ac:dyDescent="0.3">
      <c r="A3" s="109" t="s">
        <v>26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38</v>
      </c>
      <c r="G7" s="8" t="s">
        <v>39</v>
      </c>
      <c r="H7">
        <v>2</v>
      </c>
    </row>
    <row r="8" spans="1:8" ht="30" customHeight="1" thickBot="1" x14ac:dyDescent="0.3">
      <c r="A8" s="23" t="s">
        <v>43</v>
      </c>
      <c r="B8" s="22">
        <f>VLOOKUP(B7,G5:H10,2,FALSE)</f>
        <v>1</v>
      </c>
      <c r="G8" s="7" t="s">
        <v>40</v>
      </c>
      <c r="H8">
        <v>3</v>
      </c>
    </row>
    <row r="9" spans="1:8" ht="30" customHeight="1" thickBot="1" x14ac:dyDescent="0.3">
      <c r="A9" s="100" t="s">
        <v>44</v>
      </c>
      <c r="B9" s="101"/>
      <c r="G9" s="7" t="s">
        <v>41</v>
      </c>
      <c r="H9">
        <v>4</v>
      </c>
    </row>
    <row r="10" spans="1:8" ht="30" customHeight="1" thickBot="1" x14ac:dyDescent="0.3">
      <c r="A10" s="25" t="s">
        <v>45</v>
      </c>
      <c r="B10" s="65" t="s">
        <v>46</v>
      </c>
      <c r="G10" s="7" t="s">
        <v>42</v>
      </c>
      <c r="H10">
        <v>5</v>
      </c>
    </row>
    <row r="11" spans="1:8" ht="30" customHeight="1" thickBot="1" x14ac:dyDescent="0.3">
      <c r="A11" s="26" t="s">
        <v>43</v>
      </c>
      <c r="B11" s="22">
        <f>VLOOKUP(B10,G13:H15,2,FALSE)</f>
        <v>2</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1.6666666666666667</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f>VLOOKUP(B38,G56:H61,2,FALSE)</f>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1.6666666666666667</v>
      </c>
    </row>
    <row r="45" spans="1:8" ht="30" customHeight="1" thickBot="1" x14ac:dyDescent="0.3">
      <c r="A45" s="34"/>
      <c r="B45" s="35"/>
    </row>
    <row r="46" spans="1:8" ht="30" customHeight="1" thickBot="1" x14ac:dyDescent="0.3">
      <c r="A46" s="107" t="s">
        <v>112</v>
      </c>
      <c r="B46" s="115"/>
    </row>
    <row r="47" spans="1:8" ht="53.25" customHeight="1" thickBot="1" x14ac:dyDescent="0.3">
      <c r="A47" s="113" t="s">
        <v>202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Schede'!B57,"non utilizzata")</f>
        <v>46</v>
      </c>
      <c r="D2" s="102" t="s">
        <v>74</v>
      </c>
      <c r="E2" s="103"/>
      <c r="F2" s="66" t="s">
        <v>30</v>
      </c>
      <c r="H2" t="s">
        <v>30</v>
      </c>
    </row>
    <row r="3" spans="1:8" ht="45" customHeight="1" thickBot="1" x14ac:dyDescent="0.3">
      <c r="A3" s="109" t="s">
        <v>240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64</v>
      </c>
      <c r="G22" s="7" t="s">
        <v>71</v>
      </c>
      <c r="H22" t="s">
        <v>70</v>
      </c>
    </row>
    <row r="23" spans="1:8" ht="30" customHeight="1" thickBot="1" x14ac:dyDescent="0.3">
      <c r="A23" s="15" t="s">
        <v>43</v>
      </c>
      <c r="B23" s="30">
        <f>VLOOKUP(B22,G31:H36,2,FALSE)</f>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v>5</v>
      </c>
    </row>
    <row r="31" spans="1:8" ht="30" customHeight="1" thickBot="1" x14ac:dyDescent="0.3">
      <c r="A31" s="100">
        <v>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105</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2.75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9.1666666666666679</v>
      </c>
    </row>
    <row r="45" spans="1:8" ht="30" customHeight="1" thickBot="1" x14ac:dyDescent="0.3">
      <c r="A45" s="34"/>
      <c r="B45" s="35"/>
    </row>
    <row r="46" spans="1:8" ht="30" customHeight="1" thickBot="1" x14ac:dyDescent="0.3">
      <c r="A46" s="107" t="s">
        <v>112</v>
      </c>
      <c r="B46" s="115"/>
    </row>
    <row r="47" spans="1:8" ht="78" customHeight="1" thickBot="1" x14ac:dyDescent="0.3">
      <c r="A47" s="113" t="s">
        <v>241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I40" sqref="I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Schede'!B58,"non utilizzata")</f>
        <v>47</v>
      </c>
      <c r="D2" s="102" t="s">
        <v>74</v>
      </c>
      <c r="E2" s="103"/>
      <c r="F2" s="66" t="s">
        <v>30</v>
      </c>
      <c r="H2" t="s">
        <v>30</v>
      </c>
    </row>
    <row r="3" spans="1:8" ht="45" customHeight="1" thickBot="1" x14ac:dyDescent="0.3">
      <c r="A3" s="109" t="s">
        <v>27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40</v>
      </c>
      <c r="G7" s="8" t="s">
        <v>39</v>
      </c>
      <c r="H7">
        <v>2</v>
      </c>
    </row>
    <row r="8" spans="1:8" ht="30" customHeight="1" thickBot="1" x14ac:dyDescent="0.3">
      <c r="A8" s="23" t="s">
        <v>43</v>
      </c>
      <c r="B8" s="22">
        <f>VLOOKUP(B7,G5:H10,2,FALSE)</f>
        <v>3</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57</v>
      </c>
    </row>
    <row r="17" spans="1:8" ht="30" customHeight="1" thickBot="1" x14ac:dyDescent="0.3">
      <c r="A17" s="15" t="s">
        <v>43</v>
      </c>
      <c r="B17" s="30">
        <f>VLOOKUP(B16,G22:H25,2,FALSE)</f>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66</v>
      </c>
      <c r="G22" s="7" t="s">
        <v>71</v>
      </c>
      <c r="H22" t="s">
        <v>70</v>
      </c>
    </row>
    <row r="23" spans="1:8" ht="30" customHeight="1" thickBot="1" x14ac:dyDescent="0.3">
      <c r="A23" s="15" t="s">
        <v>43</v>
      </c>
      <c r="B23" s="30">
        <f>VLOOKUP(B22,G31:H36,2,FALSE)</f>
        <v>4</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106</v>
      </c>
      <c r="G38" s="7" t="s">
        <v>71</v>
      </c>
      <c r="H38" t="s">
        <v>70</v>
      </c>
    </row>
    <row r="39" spans="1:8" ht="30" customHeight="1" thickBot="1" x14ac:dyDescent="0.3">
      <c r="A39" s="15" t="s">
        <v>43</v>
      </c>
      <c r="B39" s="30">
        <f>VLOOKUP(B38,G56:H61,2,FALSE)</f>
        <v>4</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4.75</v>
      </c>
    </row>
    <row r="45" spans="1:8" ht="30" customHeight="1" thickBot="1" x14ac:dyDescent="0.3">
      <c r="A45" s="34"/>
      <c r="B45" s="35"/>
    </row>
    <row r="46" spans="1:8" ht="30" customHeight="1" thickBot="1" x14ac:dyDescent="0.3">
      <c r="A46" s="107" t="s">
        <v>112</v>
      </c>
      <c r="B46" s="115"/>
    </row>
    <row r="47" spans="1:8" ht="55.5" customHeight="1" thickBot="1" x14ac:dyDescent="0.3">
      <c r="A47" s="113" t="s">
        <v>344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sheetProtection sheet="1" objects="1" scenarios="1"/>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6"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e">
        <f>IF(F2="SI",'Indice Schede'!#REF!,"non utilizzata")</f>
        <v>#REF!</v>
      </c>
      <c r="D2" s="102" t="s">
        <v>74</v>
      </c>
      <c r="E2" s="103"/>
      <c r="F2" s="66" t="s">
        <v>30</v>
      </c>
      <c r="H2" t="s">
        <v>30</v>
      </c>
    </row>
    <row r="3" spans="1:8" ht="45" customHeight="1" thickBot="1" x14ac:dyDescent="0.3">
      <c r="A3" s="109" t="s">
        <v>28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42</v>
      </c>
      <c r="G7" s="8" t="s">
        <v>39</v>
      </c>
      <c r="H7">
        <v>2</v>
      </c>
    </row>
    <row r="8" spans="1:8" ht="30" customHeight="1" thickBot="1" x14ac:dyDescent="0.3">
      <c r="A8" s="23" t="s">
        <v>43</v>
      </c>
      <c r="B8" s="22">
        <f>VLOOKUP(B7,G5:H10,2,FALSE)</f>
        <v>5</v>
      </c>
      <c r="G8" s="7" t="s">
        <v>40</v>
      </c>
      <c r="H8">
        <v>3</v>
      </c>
    </row>
    <row r="9" spans="1:8" ht="30" customHeight="1" thickBot="1" x14ac:dyDescent="0.3">
      <c r="A9" s="100" t="s">
        <v>44</v>
      </c>
      <c r="B9" s="101"/>
      <c r="G9" s="7" t="s">
        <v>41</v>
      </c>
      <c r="H9">
        <v>4</v>
      </c>
    </row>
    <row r="10" spans="1:8" ht="30" customHeight="1" thickBot="1" x14ac:dyDescent="0.3">
      <c r="A10" s="25" t="s">
        <v>45</v>
      </c>
      <c r="B10" s="65" t="s">
        <v>47</v>
      </c>
      <c r="G10" s="7" t="s">
        <v>42</v>
      </c>
      <c r="H10">
        <v>5</v>
      </c>
    </row>
    <row r="11" spans="1:8" ht="30" customHeight="1" thickBot="1" x14ac:dyDescent="0.3">
      <c r="A11" s="26" t="s">
        <v>43</v>
      </c>
      <c r="B11" s="22">
        <f>VLOOKUP(B10,G13:H15,2,FALSE)</f>
        <v>5</v>
      </c>
    </row>
    <row r="12" spans="1:8" ht="30" customHeight="1" x14ac:dyDescent="0.25">
      <c r="A12" s="100" t="s">
        <v>48</v>
      </c>
      <c r="B12" s="101"/>
      <c r="G12" s="12"/>
    </row>
    <row r="13" spans="1:8" ht="30" customHeight="1" thickBot="1" x14ac:dyDescent="0.3">
      <c r="A13" s="27" t="s">
        <v>49</v>
      </c>
      <c r="B13" s="65" t="s">
        <v>50</v>
      </c>
      <c r="G13" s="7" t="s">
        <v>71</v>
      </c>
      <c r="H13" t="s">
        <v>70</v>
      </c>
    </row>
    <row r="14" spans="1:8" ht="30" customHeight="1" thickBot="1" x14ac:dyDescent="0.3">
      <c r="A14" s="26" t="s">
        <v>43</v>
      </c>
      <c r="B14" s="22">
        <f>VLOOKUP(B13,G17:H20,2,FALSE)</f>
        <v>1</v>
      </c>
      <c r="G14" s="7" t="s">
        <v>46</v>
      </c>
      <c r="H14">
        <v>2</v>
      </c>
    </row>
    <row r="15" spans="1:8" ht="30" customHeight="1" thickBot="1" x14ac:dyDescent="0.3">
      <c r="A15" s="100" t="s">
        <v>53</v>
      </c>
      <c r="B15" s="101"/>
      <c r="G15" s="7" t="s">
        <v>47</v>
      </c>
      <c r="H15">
        <v>5</v>
      </c>
    </row>
    <row r="16" spans="1:8" ht="39" customHeight="1" x14ac:dyDescent="0.25">
      <c r="A16" s="28" t="s">
        <v>54</v>
      </c>
      <c r="B16" s="64" t="s">
        <v>56</v>
      </c>
    </row>
    <row r="17" spans="1:8" ht="30" customHeight="1" thickBot="1" x14ac:dyDescent="0.3">
      <c r="A17" s="15" t="s">
        <v>43</v>
      </c>
      <c r="B17" s="30">
        <f>VLOOKUP(B16,G22:H25,2,FALSE)</f>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59</v>
      </c>
      <c r="G19" s="11" t="s">
        <v>51</v>
      </c>
      <c r="H19">
        <v>3</v>
      </c>
    </row>
    <row r="20" spans="1:8" ht="30" customHeight="1" thickBot="1" x14ac:dyDescent="0.3">
      <c r="A20" s="15" t="s">
        <v>43</v>
      </c>
      <c r="B20" s="30">
        <f>VLOOKUP(B19,G27:H29,2,FALSE)</f>
        <v>1</v>
      </c>
      <c r="G20" s="11" t="s">
        <v>52</v>
      </c>
      <c r="H20">
        <v>5</v>
      </c>
    </row>
    <row r="21" spans="1:8" ht="30" customHeight="1" x14ac:dyDescent="0.25">
      <c r="A21" s="100" t="s">
        <v>61</v>
      </c>
      <c r="B21" s="101"/>
    </row>
    <row r="22" spans="1:8" ht="30" customHeight="1" thickBot="1" x14ac:dyDescent="0.3">
      <c r="A22" s="29" t="s">
        <v>62</v>
      </c>
      <c r="B22" s="64" t="s">
        <v>65</v>
      </c>
      <c r="G22" s="7" t="s">
        <v>71</v>
      </c>
      <c r="H22" t="s">
        <v>70</v>
      </c>
    </row>
    <row r="23" spans="1:8" ht="30" customHeight="1" thickBot="1" x14ac:dyDescent="0.3">
      <c r="A23" s="15" t="s">
        <v>43</v>
      </c>
      <c r="B23" s="30">
        <f>VLOOKUP(B22,G31:H36,2,FALSE)</f>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96</v>
      </c>
      <c r="G29" s="11" t="s">
        <v>60</v>
      </c>
      <c r="H29">
        <v>5</v>
      </c>
    </row>
    <row r="30" spans="1:8" ht="30" customHeight="1" thickBot="1" x14ac:dyDescent="0.3">
      <c r="A30" s="15" t="s">
        <v>43</v>
      </c>
      <c r="B30" s="30">
        <f>VLOOKUP(B29,G38:H43,2,FALSE)</f>
        <v>1</v>
      </c>
    </row>
    <row r="31" spans="1:8" ht="30" customHeight="1" thickBot="1" x14ac:dyDescent="0.3">
      <c r="A31" s="100" t="s">
        <v>81</v>
      </c>
      <c r="B31" s="101"/>
      <c r="G31" s="7" t="s">
        <v>71</v>
      </c>
      <c r="H31" t="s">
        <v>70</v>
      </c>
    </row>
    <row r="32" spans="1:8" ht="42" customHeight="1" thickBot="1" x14ac:dyDescent="0.3">
      <c r="A32" s="29" t="s">
        <v>82</v>
      </c>
      <c r="B32" s="64" t="s">
        <v>59</v>
      </c>
      <c r="G32" s="11" t="s">
        <v>63</v>
      </c>
      <c r="H32">
        <v>1</v>
      </c>
    </row>
    <row r="33" spans="1:8" ht="43.5" customHeight="1" thickBot="1" x14ac:dyDescent="0.3">
      <c r="A33" s="15" t="s">
        <v>43</v>
      </c>
      <c r="B33" s="30">
        <f>VLOOKUP(B32,G27:H29,2,FALSE)</f>
        <v>1</v>
      </c>
      <c r="G33" s="11" t="s">
        <v>64</v>
      </c>
      <c r="H33">
        <v>2</v>
      </c>
    </row>
    <row r="34" spans="1:8" ht="30" customHeight="1" thickBot="1" x14ac:dyDescent="0.3">
      <c r="A34" s="100" t="s">
        <v>83</v>
      </c>
      <c r="B34" s="101"/>
      <c r="G34" s="11" t="s">
        <v>65</v>
      </c>
      <c r="H34">
        <v>3</v>
      </c>
    </row>
    <row r="35" spans="1:8" ht="30" customHeight="1" thickBot="1" x14ac:dyDescent="0.3">
      <c r="A35" s="29" t="s">
        <v>84</v>
      </c>
      <c r="B35" s="64" t="s">
        <v>85</v>
      </c>
      <c r="G35" s="11" t="s">
        <v>66</v>
      </c>
      <c r="H35">
        <v>4</v>
      </c>
    </row>
    <row r="36" spans="1:8" ht="30" customHeight="1" thickBot="1" x14ac:dyDescent="0.3">
      <c r="A36" s="15" t="s">
        <v>43</v>
      </c>
      <c r="B36" s="30">
        <f>VLOOKUP(B35,G48:H54,2,FALSE)</f>
        <v>0</v>
      </c>
      <c r="G36" s="11" t="s">
        <v>67</v>
      </c>
      <c r="H36">
        <v>5</v>
      </c>
    </row>
    <row r="37" spans="1:8" ht="30" customHeight="1" x14ac:dyDescent="0.25">
      <c r="A37" s="100" t="s">
        <v>91</v>
      </c>
      <c r="B37" s="101"/>
    </row>
    <row r="38" spans="1:8" ht="30" customHeight="1" thickBot="1" x14ac:dyDescent="0.3">
      <c r="A38" s="29" t="s">
        <v>92</v>
      </c>
      <c r="B38" s="64" t="s">
        <v>103</v>
      </c>
      <c r="G38" s="7" t="s">
        <v>71</v>
      </c>
      <c r="H38" t="s">
        <v>70</v>
      </c>
    </row>
    <row r="39" spans="1:8" ht="30" customHeight="1" thickBot="1" x14ac:dyDescent="0.3">
      <c r="A39" s="15" t="s">
        <v>43</v>
      </c>
      <c r="B39" s="30">
        <f>VLOOKUP(B38,G56:H61,2,FALSE)</f>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86.25" customHeight="1" thickBot="1" x14ac:dyDescent="0.3">
      <c r="A47" s="113" t="s">
        <v>204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2" t="s">
        <v>74</v>
      </c>
      <c r="E2" s="103"/>
      <c r="F2" s="66" t="s">
        <v>30</v>
      </c>
      <c r="H2" t="s">
        <v>30</v>
      </c>
    </row>
    <row r="3" spans="1:8" ht="45" customHeight="1" thickBot="1" x14ac:dyDescent="0.3">
      <c r="A3" s="109" t="s">
        <v>212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5</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0.75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2.375</v>
      </c>
    </row>
    <row r="45" spans="1:8" ht="30" customHeight="1" thickBot="1" x14ac:dyDescent="0.3">
      <c r="A45" s="34"/>
      <c r="B45" s="35"/>
    </row>
    <row r="46" spans="1:8" ht="30" customHeight="1" thickBot="1" x14ac:dyDescent="0.3">
      <c r="A46" s="107" t="s">
        <v>112</v>
      </c>
      <c r="B46" s="115"/>
    </row>
    <row r="47" spans="1:8" ht="30" customHeight="1" thickBot="1" x14ac:dyDescent="0.3">
      <c r="A47" s="113" t="s">
        <v>345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2" t="s">
        <v>74</v>
      </c>
      <c r="E2" s="103"/>
      <c r="F2" s="66" t="s">
        <v>30</v>
      </c>
      <c r="H2" t="s">
        <v>30</v>
      </c>
    </row>
    <row r="3" spans="1:8" ht="45" customHeight="1" thickBot="1" x14ac:dyDescent="0.3">
      <c r="A3" s="109" t="s">
        <v>213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30" customHeight="1" thickBot="1" x14ac:dyDescent="0.3">
      <c r="A47" s="113" t="s">
        <v>227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F2" sqref="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f>IF(F2="SI",'Indice Schede'!B59,"non utilizzata")</f>
        <v>49</v>
      </c>
      <c r="D2" s="102" t="s">
        <v>74</v>
      </c>
      <c r="E2" s="103"/>
      <c r="F2" s="66" t="s">
        <v>30</v>
      </c>
      <c r="H2" t="s">
        <v>30</v>
      </c>
    </row>
    <row r="3" spans="1:8" ht="45" customHeight="1" thickBot="1" x14ac:dyDescent="0.3">
      <c r="A3" s="109" t="s">
        <v>214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2.1666666666666665</v>
      </c>
    </row>
    <row r="45" spans="1:8" ht="30" customHeight="1" thickBot="1" x14ac:dyDescent="0.3">
      <c r="A45" s="34"/>
      <c r="B45" s="35"/>
    </row>
    <row r="46" spans="1:8" ht="30" customHeight="1" thickBot="1" x14ac:dyDescent="0.3">
      <c r="A46" s="107" t="s">
        <v>112</v>
      </c>
      <c r="B46" s="115"/>
    </row>
    <row r="47" spans="1:8" ht="30" customHeight="1" thickBot="1" x14ac:dyDescent="0.3">
      <c r="A47" s="113" t="s">
        <v>215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52</v>
      </c>
      <c r="D2" s="102" t="s">
        <v>74</v>
      </c>
      <c r="E2" s="103"/>
      <c r="F2" s="66" t="s">
        <v>30</v>
      </c>
      <c r="H2" t="s">
        <v>30</v>
      </c>
    </row>
    <row r="3" spans="1:8" ht="45" customHeight="1" thickBot="1" x14ac:dyDescent="0.3">
      <c r="A3" s="109" t="s">
        <v>216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63.75" customHeight="1" thickBot="1" x14ac:dyDescent="0.3">
      <c r="A47" s="113" t="s">
        <v>347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disablePrompts="1"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53</v>
      </c>
      <c r="D2" s="102" t="s">
        <v>74</v>
      </c>
      <c r="E2" s="103"/>
      <c r="F2" s="66" t="s">
        <v>30</v>
      </c>
      <c r="H2" t="s">
        <v>30</v>
      </c>
    </row>
    <row r="3" spans="1:8" ht="45" customHeight="1" thickBot="1" x14ac:dyDescent="0.3">
      <c r="A3" s="109" t="s">
        <v>217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30" customHeight="1" thickBot="1" x14ac:dyDescent="0.3">
      <c r="A47" s="113" t="s">
        <v>228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54</v>
      </c>
      <c r="D2" s="102" t="s">
        <v>74</v>
      </c>
      <c r="E2" s="103"/>
      <c r="F2" s="66" t="s">
        <v>30</v>
      </c>
      <c r="H2" t="s">
        <v>30</v>
      </c>
    </row>
    <row r="3" spans="1:8" ht="45" customHeight="1" thickBot="1" x14ac:dyDescent="0.3">
      <c r="A3" s="109" t="s">
        <v>243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4</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7" t="s">
        <v>112</v>
      </c>
      <c r="B46" s="115"/>
    </row>
    <row r="47" spans="1:8" ht="30" customHeight="1" thickBot="1" x14ac:dyDescent="0.3">
      <c r="A47" s="113" t="s">
        <v>244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55</v>
      </c>
      <c r="D2" s="102" t="s">
        <v>74</v>
      </c>
      <c r="E2" s="103"/>
      <c r="F2" s="66" t="s">
        <v>30</v>
      </c>
      <c r="H2" t="s">
        <v>30</v>
      </c>
    </row>
    <row r="3" spans="1:8" ht="45" customHeight="1" thickBot="1" x14ac:dyDescent="0.3">
      <c r="A3" s="109" t="s">
        <v>246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2</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7" t="s">
        <v>112</v>
      </c>
      <c r="B46" s="115"/>
    </row>
    <row r="47" spans="1:8" ht="30" customHeight="1" thickBot="1" x14ac:dyDescent="0.3">
      <c r="A47" s="113" t="s">
        <v>247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 sqref="A4:B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56</v>
      </c>
      <c r="D2" s="102" t="s">
        <v>74</v>
      </c>
      <c r="E2" s="103"/>
      <c r="F2" s="66" t="s">
        <v>30</v>
      </c>
      <c r="H2" t="s">
        <v>30</v>
      </c>
    </row>
    <row r="3" spans="1:8" ht="45" customHeight="1" thickBot="1" x14ac:dyDescent="0.3">
      <c r="A3" s="109" t="s">
        <v>358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4.166666666666667</v>
      </c>
    </row>
    <row r="45" spans="1:8" ht="30" customHeight="1" thickBot="1" x14ac:dyDescent="0.3">
      <c r="A45" s="34"/>
      <c r="B45" s="35"/>
    </row>
    <row r="46" spans="1:8" ht="30" customHeight="1" thickBot="1" x14ac:dyDescent="0.3">
      <c r="A46" s="107" t="s">
        <v>112</v>
      </c>
      <c r="B46" s="115"/>
    </row>
    <row r="47" spans="1:8" ht="30" customHeight="1" thickBot="1" x14ac:dyDescent="0.3">
      <c r="A47" s="113" t="s">
        <v>249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57</v>
      </c>
      <c r="D2" s="102" t="s">
        <v>74</v>
      </c>
      <c r="E2" s="103"/>
      <c r="F2" s="66" t="s">
        <v>30</v>
      </c>
      <c r="H2" t="s">
        <v>30</v>
      </c>
    </row>
    <row r="3" spans="1:8" ht="45" customHeight="1" thickBot="1" x14ac:dyDescent="0.3">
      <c r="A3" s="109" t="s">
        <v>254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30" customHeight="1" thickBot="1" x14ac:dyDescent="0.3">
      <c r="A47" s="113" t="s">
        <v>255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I9" sqref="I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58</v>
      </c>
      <c r="D2" s="102" t="s">
        <v>74</v>
      </c>
      <c r="E2" s="103"/>
      <c r="F2" s="66" t="s">
        <v>30</v>
      </c>
      <c r="H2" t="s">
        <v>30</v>
      </c>
    </row>
    <row r="3" spans="1:8" ht="45" customHeight="1" thickBot="1" x14ac:dyDescent="0.3">
      <c r="A3" s="109" t="s">
        <v>257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3</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3</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30" customHeight="1" thickBot="1" x14ac:dyDescent="0.3">
      <c r="A47" s="113" t="s">
        <v>258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59</v>
      </c>
      <c r="D2" s="102" t="s">
        <v>74</v>
      </c>
      <c r="E2" s="103"/>
      <c r="F2" s="66" t="s">
        <v>30</v>
      </c>
      <c r="H2" t="s">
        <v>30</v>
      </c>
    </row>
    <row r="3" spans="1:8" ht="45" customHeight="1" thickBot="1" x14ac:dyDescent="0.3">
      <c r="A3" s="109" t="s">
        <v>260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4.9583333333333339</v>
      </c>
    </row>
    <row r="45" spans="1:8" ht="30" customHeight="1" thickBot="1" x14ac:dyDescent="0.3">
      <c r="A45" s="34"/>
      <c r="B45" s="35"/>
    </row>
    <row r="46" spans="1:8" ht="30" customHeight="1" thickBot="1" x14ac:dyDescent="0.3">
      <c r="A46" s="107" t="s">
        <v>112</v>
      </c>
      <c r="B46" s="115"/>
    </row>
    <row r="47" spans="1:8" ht="30" customHeight="1" thickBot="1" x14ac:dyDescent="0.3">
      <c r="A47" s="113" t="s">
        <v>261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60</v>
      </c>
      <c r="D2" s="102" t="s">
        <v>74</v>
      </c>
      <c r="E2" s="103"/>
      <c r="F2" s="66" t="s">
        <v>30</v>
      </c>
      <c r="H2" t="s">
        <v>30</v>
      </c>
    </row>
    <row r="3" spans="1:8" ht="45" customHeight="1" thickBot="1" x14ac:dyDescent="0.3">
      <c r="A3" s="109" t="s">
        <v>263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4.25</v>
      </c>
    </row>
    <row r="45" spans="1:8" ht="30" customHeight="1" thickBot="1" x14ac:dyDescent="0.3">
      <c r="A45" s="34"/>
      <c r="B45" s="35"/>
    </row>
    <row r="46" spans="1:8" ht="30" customHeight="1" thickBot="1" x14ac:dyDescent="0.3">
      <c r="A46" s="107" t="s">
        <v>112</v>
      </c>
      <c r="B46" s="115"/>
    </row>
    <row r="47" spans="1:8" ht="30" customHeight="1" thickBot="1" x14ac:dyDescent="0.3">
      <c r="A47" s="113" t="s">
        <v>264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61</v>
      </c>
      <c r="D2" s="102" t="s">
        <v>74</v>
      </c>
      <c r="E2" s="103"/>
      <c r="F2" s="66" t="s">
        <v>30</v>
      </c>
      <c r="H2" t="s">
        <v>30</v>
      </c>
    </row>
    <row r="3" spans="1:8" ht="45" customHeight="1" thickBot="1" x14ac:dyDescent="0.3">
      <c r="A3" s="109" t="s">
        <v>266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4</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267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L44" sqref="L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51</v>
      </c>
      <c r="D2" s="102" t="s">
        <v>74</v>
      </c>
      <c r="E2" s="103"/>
      <c r="F2" s="66" t="s">
        <v>30</v>
      </c>
      <c r="H2" t="s">
        <v>30</v>
      </c>
    </row>
    <row r="3" spans="1:8" ht="45" customHeight="1" thickBot="1" x14ac:dyDescent="0.3">
      <c r="A3" s="109" t="s">
        <v>269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3.7916666666666665</v>
      </c>
    </row>
    <row r="45" spans="1:8" ht="30" customHeight="1" thickBot="1" x14ac:dyDescent="0.3">
      <c r="A45" s="34"/>
      <c r="B45" s="35"/>
    </row>
    <row r="46" spans="1:8" ht="30" customHeight="1" thickBot="1" x14ac:dyDescent="0.3">
      <c r="A46" s="107" t="s">
        <v>112</v>
      </c>
      <c r="B46" s="115"/>
    </row>
    <row r="47" spans="1:8" ht="30" customHeight="1" thickBot="1" x14ac:dyDescent="0.3">
      <c r="A47" s="113" t="s">
        <v>270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63</v>
      </c>
      <c r="D2" s="102" t="s">
        <v>74</v>
      </c>
      <c r="E2" s="103"/>
      <c r="F2" s="66" t="s">
        <v>30</v>
      </c>
      <c r="H2" t="s">
        <v>30</v>
      </c>
    </row>
    <row r="3" spans="1:8" ht="45" customHeight="1" thickBot="1" x14ac:dyDescent="0.3">
      <c r="A3" s="109" t="s">
        <v>272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273</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64</v>
      </c>
      <c r="D2" s="102" t="s">
        <v>74</v>
      </c>
      <c r="E2" s="103"/>
      <c r="F2" s="66" t="s">
        <v>30</v>
      </c>
      <c r="H2" t="s">
        <v>30</v>
      </c>
    </row>
    <row r="3" spans="1:8" ht="45" customHeight="1" thickBot="1" x14ac:dyDescent="0.3">
      <c r="A3" s="109" t="s">
        <v>275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3.333333333333333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276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65</v>
      </c>
      <c r="D2" s="102" t="s">
        <v>74</v>
      </c>
      <c r="E2" s="103"/>
      <c r="F2" s="66" t="s">
        <v>30</v>
      </c>
      <c r="H2" t="s">
        <v>30</v>
      </c>
    </row>
    <row r="3" spans="1:8" ht="45" customHeight="1" thickBot="1" x14ac:dyDescent="0.3">
      <c r="A3" s="109" t="s">
        <v>278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7" t="s">
        <v>112</v>
      </c>
      <c r="B46" s="115"/>
    </row>
    <row r="47" spans="1:8" ht="30" customHeight="1" thickBot="1" x14ac:dyDescent="0.3">
      <c r="A47" s="113" t="s">
        <v>279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66</v>
      </c>
      <c r="D2" s="102" t="s">
        <v>74</v>
      </c>
      <c r="E2" s="103"/>
      <c r="F2" s="66" t="s">
        <v>30</v>
      </c>
      <c r="H2" t="s">
        <v>30</v>
      </c>
    </row>
    <row r="3" spans="1:8" ht="45" customHeight="1" thickBot="1" x14ac:dyDescent="0.3">
      <c r="A3" s="109" t="s">
        <v>281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7" t="s">
        <v>112</v>
      </c>
      <c r="B46" s="115"/>
    </row>
    <row r="47" spans="1:8" ht="30" customHeight="1" thickBot="1" x14ac:dyDescent="0.3">
      <c r="A47" s="113" t="s">
        <v>282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67</v>
      </c>
      <c r="D2" s="102" t="s">
        <v>74</v>
      </c>
      <c r="E2" s="103"/>
      <c r="F2" s="66" t="s">
        <v>30</v>
      </c>
      <c r="H2" t="s">
        <v>30</v>
      </c>
    </row>
    <row r="3" spans="1:8" ht="45" customHeight="1" thickBot="1" x14ac:dyDescent="0.3">
      <c r="A3" s="109" t="s">
        <v>356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v>
      </c>
    </row>
    <row r="45" spans="1:8" ht="30" customHeight="1" thickBot="1" x14ac:dyDescent="0.3">
      <c r="A45" s="34"/>
      <c r="B45" s="35"/>
    </row>
    <row r="46" spans="1:8" ht="30" customHeight="1" thickBot="1" x14ac:dyDescent="0.3">
      <c r="A46" s="107" t="s">
        <v>112</v>
      </c>
      <c r="B46" s="115"/>
    </row>
    <row r="47" spans="1:8" ht="30" customHeight="1" thickBot="1" x14ac:dyDescent="0.3">
      <c r="A47" s="113" t="s">
        <v>282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68</v>
      </c>
      <c r="D2" s="102" t="s">
        <v>74</v>
      </c>
      <c r="E2" s="103"/>
      <c r="F2" s="66" t="s">
        <v>30</v>
      </c>
      <c r="H2" t="s">
        <v>30</v>
      </c>
    </row>
    <row r="3" spans="1:8" ht="45" customHeight="1" thickBot="1" x14ac:dyDescent="0.3">
      <c r="A3" s="109" t="s">
        <v>284</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1</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30" customHeight="1" thickBot="1" x14ac:dyDescent="0.3">
      <c r="A47" s="113" t="s">
        <v>285</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69</v>
      </c>
      <c r="D2" s="102" t="s">
        <v>74</v>
      </c>
      <c r="E2" s="103"/>
      <c r="F2" s="66" t="s">
        <v>30</v>
      </c>
      <c r="H2" t="s">
        <v>30</v>
      </c>
    </row>
    <row r="3" spans="1:8" ht="45" customHeight="1" thickBot="1" x14ac:dyDescent="0.3">
      <c r="A3" s="109" t="s">
        <v>287</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4.6666666666666661</v>
      </c>
    </row>
    <row r="45" spans="1:8" ht="30" customHeight="1" thickBot="1" x14ac:dyDescent="0.3">
      <c r="A45" s="34"/>
      <c r="B45" s="35"/>
    </row>
    <row r="46" spans="1:8" ht="30" customHeight="1" thickBot="1" x14ac:dyDescent="0.3">
      <c r="A46" s="107" t="s">
        <v>112</v>
      </c>
      <c r="B46" s="115"/>
    </row>
    <row r="47" spans="1:8" ht="30" customHeight="1" thickBot="1" x14ac:dyDescent="0.3">
      <c r="A47" s="113" t="s">
        <v>288</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70</v>
      </c>
      <c r="D2" s="102" t="s">
        <v>74</v>
      </c>
      <c r="E2" s="103"/>
      <c r="F2" s="66" t="s">
        <v>30</v>
      </c>
      <c r="H2" t="s">
        <v>30</v>
      </c>
    </row>
    <row r="3" spans="1:8" ht="45" customHeight="1" thickBot="1" x14ac:dyDescent="0.3">
      <c r="A3" s="109" t="s">
        <v>290</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3</v>
      </c>
      <c r="G23" s="11" t="s">
        <v>55</v>
      </c>
      <c r="H23">
        <v>1</v>
      </c>
    </row>
    <row r="24" spans="1:8" ht="30" customHeight="1" thickBot="1" x14ac:dyDescent="0.3">
      <c r="A24" s="19" t="s">
        <v>68</v>
      </c>
      <c r="B24" s="31">
        <f>IFERROR((B8+B11+B14+B17+B20+B23)/6,"-")</f>
        <v>2.3333333333333335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4.0833333333333339</v>
      </c>
    </row>
    <row r="45" spans="1:8" ht="30" customHeight="1" thickBot="1" x14ac:dyDescent="0.3">
      <c r="A45" s="34"/>
      <c r="B45" s="35"/>
    </row>
    <row r="46" spans="1:8" ht="30" customHeight="1" thickBot="1" x14ac:dyDescent="0.3">
      <c r="A46" s="107" t="s">
        <v>112</v>
      </c>
      <c r="B46" s="115"/>
    </row>
    <row r="47" spans="1:8" ht="30" customHeight="1" thickBot="1" x14ac:dyDescent="0.3">
      <c r="A47" s="113" t="s">
        <v>291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71</v>
      </c>
      <c r="D2" s="102" t="s">
        <v>74</v>
      </c>
      <c r="E2" s="103"/>
      <c r="F2" s="66" t="s">
        <v>30</v>
      </c>
      <c r="H2" t="s">
        <v>30</v>
      </c>
    </row>
    <row r="3" spans="1:8" ht="45" customHeight="1" thickBot="1" x14ac:dyDescent="0.3">
      <c r="A3" s="109" t="s">
        <v>293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3.6666666666666665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4.583333333333333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291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72</v>
      </c>
      <c r="D2" s="102" t="s">
        <v>74</v>
      </c>
      <c r="E2" s="103"/>
      <c r="F2" s="66" t="s">
        <v>30</v>
      </c>
      <c r="H2" t="s">
        <v>30</v>
      </c>
    </row>
    <row r="3" spans="1:8" ht="45" customHeight="1" thickBot="1" x14ac:dyDescent="0.3">
      <c r="A3" s="109" t="s">
        <v>295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2</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5</v>
      </c>
      <c r="G23" s="11" t="s">
        <v>55</v>
      </c>
      <c r="H23">
        <v>1</v>
      </c>
    </row>
    <row r="24" spans="1:8" ht="30" customHeight="1" thickBot="1" x14ac:dyDescent="0.3">
      <c r="A24" s="19" t="s">
        <v>68</v>
      </c>
      <c r="B24" s="31">
        <f>IFERROR((B8+B11+B14+B17+B20+B23)/6,"-")</f>
        <v>3.1666666666666665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f>IFERROR((B30+B33+B36+B39)/4,"-")</f>
        <v>1.75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5.5416666666666661</v>
      </c>
    </row>
    <row r="45" spans="1:8" ht="30" customHeight="1" thickBot="1" x14ac:dyDescent="0.3">
      <c r="A45" s="34"/>
      <c r="B45" s="35"/>
    </row>
    <row r="46" spans="1:8" ht="30" customHeight="1" thickBot="1" x14ac:dyDescent="0.3">
      <c r="A46" s="107" t="s">
        <v>112</v>
      </c>
      <c r="B46" s="115"/>
    </row>
    <row r="47" spans="1:8" ht="62.25" customHeight="1" thickBot="1" x14ac:dyDescent="0.3">
      <c r="A47" s="113" t="s">
        <v>296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73</v>
      </c>
      <c r="C2">
        <v>73</v>
      </c>
      <c r="D2" s="102" t="s">
        <v>74</v>
      </c>
      <c r="E2" s="103"/>
      <c r="F2" s="66" t="s">
        <v>30</v>
      </c>
      <c r="H2" t="s">
        <v>30</v>
      </c>
    </row>
    <row r="3" spans="1:8" ht="45" customHeight="1" thickBot="1" x14ac:dyDescent="0.3">
      <c r="A3" s="109" t="s">
        <v>298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5</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3.75</v>
      </c>
    </row>
    <row r="45" spans="1:8" ht="30" customHeight="1" thickBot="1" x14ac:dyDescent="0.3">
      <c r="A45" s="34"/>
      <c r="B45" s="35"/>
    </row>
    <row r="46" spans="1:8" ht="30" customHeight="1" thickBot="1" x14ac:dyDescent="0.3">
      <c r="A46" s="107" t="s">
        <v>112</v>
      </c>
      <c r="B46" s="115"/>
    </row>
    <row r="47" spans="1:8" ht="30" customHeight="1" thickBot="1" x14ac:dyDescent="0.3">
      <c r="A47" s="113" t="s">
        <v>299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B44" sqref="B4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74</v>
      </c>
      <c r="D2" s="102" t="s">
        <v>74</v>
      </c>
      <c r="E2" s="103"/>
      <c r="F2" s="66" t="s">
        <v>30</v>
      </c>
      <c r="H2" t="s">
        <v>30</v>
      </c>
    </row>
    <row r="3" spans="1:8" ht="45" customHeight="1" thickBot="1" x14ac:dyDescent="0.3">
      <c r="A3" s="109" t="s">
        <v>301</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2.8333333333333335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1</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v>3.54</v>
      </c>
    </row>
    <row r="45" spans="1:8" ht="30" customHeight="1" thickBot="1" x14ac:dyDescent="0.3">
      <c r="A45" s="34"/>
      <c r="B45" s="35"/>
    </row>
    <row r="46" spans="1:8" ht="30" customHeight="1" thickBot="1" x14ac:dyDescent="0.3">
      <c r="A46" s="107" t="s">
        <v>112</v>
      </c>
      <c r="B46" s="115"/>
    </row>
    <row r="47" spans="1:8" ht="30" customHeight="1" thickBot="1" x14ac:dyDescent="0.3">
      <c r="A47" s="113" t="s">
        <v>302</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L47" sqref="L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75</v>
      </c>
      <c r="D2" s="102" t="s">
        <v>74</v>
      </c>
      <c r="E2" s="103"/>
      <c r="F2" s="66" t="s">
        <v>30</v>
      </c>
      <c r="H2" t="s">
        <v>30</v>
      </c>
    </row>
    <row r="3" spans="1:8" ht="45" customHeight="1" thickBot="1" x14ac:dyDescent="0.3">
      <c r="A3" s="109" t="s">
        <v>305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3</v>
      </c>
      <c r="G39" s="7" t="s">
        <v>96</v>
      </c>
      <c r="H39">
        <v>1</v>
      </c>
    </row>
    <row r="40" spans="1:8" ht="30" customHeight="1" thickBot="1" x14ac:dyDescent="0.3">
      <c r="A40" s="32" t="s">
        <v>93</v>
      </c>
      <c r="B40" s="31">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3.125</v>
      </c>
    </row>
    <row r="45" spans="1:8" ht="30" customHeight="1" thickBot="1" x14ac:dyDescent="0.3">
      <c r="A45" s="34"/>
      <c r="B45" s="35"/>
    </row>
    <row r="46" spans="1:8" ht="30" customHeight="1" thickBot="1" x14ac:dyDescent="0.3">
      <c r="A46" s="107" t="s">
        <v>112</v>
      </c>
      <c r="B46" s="115"/>
    </row>
    <row r="47" spans="1:8" ht="30" customHeight="1" thickBot="1" x14ac:dyDescent="0.3">
      <c r="A47" s="113" t="s">
        <v>306</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SheetLayoutView="100" workbookViewId="0">
      <selection activeCell="L54" sqref="L5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76</v>
      </c>
      <c r="D2" s="102" t="s">
        <v>74</v>
      </c>
      <c r="E2" s="103"/>
      <c r="F2" s="66" t="s">
        <v>30</v>
      </c>
      <c r="H2" t="s">
        <v>30</v>
      </c>
    </row>
    <row r="3" spans="1:8" ht="45" customHeight="1" thickBot="1" x14ac:dyDescent="0.3">
      <c r="A3" s="109" t="s">
        <v>308</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3</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1</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30" customHeight="1" thickBot="1" x14ac:dyDescent="0.3">
      <c r="A47" s="113" t="s">
        <v>309</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election activeCell="A3" sqref="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77</v>
      </c>
      <c r="D2" s="102" t="s">
        <v>74</v>
      </c>
      <c r="E2" s="103"/>
      <c r="F2" s="66" t="s">
        <v>30</v>
      </c>
      <c r="H2" t="s">
        <v>30</v>
      </c>
    </row>
    <row r="3" spans="1:8" ht="45" customHeight="1" thickBot="1" x14ac:dyDescent="0.3">
      <c r="A3" s="109" t="s">
        <v>355</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2</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1</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5</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2.5</v>
      </c>
    </row>
    <row r="45" spans="1:8" ht="30" customHeight="1" thickBot="1" x14ac:dyDescent="0.3">
      <c r="A45" s="34"/>
      <c r="B45" s="35"/>
    </row>
    <row r="46" spans="1:8" ht="30" customHeight="1" thickBot="1" x14ac:dyDescent="0.3">
      <c r="A46" s="107" t="s">
        <v>112</v>
      </c>
      <c r="B46" s="115"/>
    </row>
    <row r="47" spans="1:8" ht="30" customHeight="1" thickBot="1" x14ac:dyDescent="0.3">
      <c r="A47" s="113" t="s">
        <v>311</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78</v>
      </c>
      <c r="D2" s="102" t="s">
        <v>74</v>
      </c>
      <c r="E2" s="103"/>
      <c r="F2" s="66" t="s">
        <v>30</v>
      </c>
      <c r="H2" t="s">
        <v>30</v>
      </c>
    </row>
    <row r="3" spans="1:8" ht="45" customHeight="1" thickBot="1" x14ac:dyDescent="0.3">
      <c r="A3" s="109" t="s">
        <v>313</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1</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314</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79</v>
      </c>
      <c r="D2" s="102" t="s">
        <v>74</v>
      </c>
      <c r="E2" s="103"/>
      <c r="F2" s="66" t="s">
        <v>30</v>
      </c>
      <c r="H2" t="s">
        <v>30</v>
      </c>
    </row>
    <row r="3" spans="1:8" ht="45" customHeight="1" thickBot="1" x14ac:dyDescent="0.3">
      <c r="A3" s="109" t="s">
        <v>316</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3</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3.25</v>
      </c>
    </row>
    <row r="45" spans="1:8" ht="30" customHeight="1" thickBot="1" x14ac:dyDescent="0.3">
      <c r="A45" s="34"/>
      <c r="B45" s="35"/>
    </row>
    <row r="46" spans="1:8" ht="30" customHeight="1" thickBot="1" x14ac:dyDescent="0.3">
      <c r="A46" s="107" t="s">
        <v>112</v>
      </c>
      <c r="B46" s="115"/>
    </row>
    <row r="47" spans="1:8" ht="30" customHeight="1" thickBot="1" x14ac:dyDescent="0.3">
      <c r="A47" s="113" t="s">
        <v>317</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v>80</v>
      </c>
      <c r="D2" s="102" t="s">
        <v>74</v>
      </c>
      <c r="E2" s="103"/>
      <c r="F2" s="66" t="s">
        <v>30</v>
      </c>
      <c r="H2" t="s">
        <v>30</v>
      </c>
    </row>
    <row r="3" spans="1:8" ht="45" customHeight="1" thickBot="1" x14ac:dyDescent="0.3">
      <c r="A3" s="109" t="s">
        <v>319</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v>1</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v>5</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v>1</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v>3</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v>1</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v>2</v>
      </c>
      <c r="G23" s="11" t="s">
        <v>55</v>
      </c>
      <c r="H23">
        <v>1</v>
      </c>
    </row>
    <row r="24" spans="1:8" ht="30" customHeight="1" thickBot="1" x14ac:dyDescent="0.3">
      <c r="A24" s="19" t="s">
        <v>68</v>
      </c>
      <c r="B24" s="31">
        <f>IFERROR((B8+B11+B14+B17+B20+B23)/6,"-")</f>
        <v>2.1666666666666665</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v>2</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v>1</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v>0</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v>2</v>
      </c>
      <c r="G39" s="7" t="s">
        <v>96</v>
      </c>
      <c r="H39">
        <v>1</v>
      </c>
    </row>
    <row r="40" spans="1:8" ht="30" customHeight="1" thickBot="1" x14ac:dyDescent="0.3">
      <c r="A40" s="32" t="s">
        <v>93</v>
      </c>
      <c r="B40" s="31">
        <f>IFERROR((B30+B33+B36+B39)/4,"-")</f>
        <v>1.25</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f>IF(OR(B8="-",B11="-",B14="-",B17="-",B20="-",B23="-",B30="-",B33="-",B36="-",B39="-"),"Presenti campi non compilati",IFERROR(B24*B40,"-"))</f>
        <v>2.708333333333333</v>
      </c>
    </row>
    <row r="45" spans="1:8" ht="30" customHeight="1" thickBot="1" x14ac:dyDescent="0.3">
      <c r="A45" s="34"/>
      <c r="B45" s="35"/>
    </row>
    <row r="46" spans="1:8" ht="30" customHeight="1" thickBot="1" x14ac:dyDescent="0.3">
      <c r="A46" s="107" t="s">
        <v>112</v>
      </c>
      <c r="B46" s="115"/>
    </row>
    <row r="47" spans="1:8" ht="30" customHeight="1" thickBot="1" x14ac:dyDescent="0.3">
      <c r="A47" s="113" t="s">
        <v>320</v>
      </c>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F10" sqref="F1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sqref="A1:XFD1048576"/>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B1" workbookViewId="0">
      <selection activeCell="G1" sqref="G1:J1048576"/>
    </sheetView>
  </sheetViews>
  <sheetFormatPr defaultRowHeight="15" x14ac:dyDescent="0.25"/>
  <cols>
    <col min="1" max="1" width="85.7109375" customWidth="1"/>
    <col min="2" max="2" width="42" customWidth="1"/>
    <col min="3" max="3" width="5.5703125" customWidth="1"/>
    <col min="6" max="6" width="9.140625" customWidth="1"/>
    <col min="7" max="7" width="13.28515625" hidden="1" customWidth="1"/>
    <col min="8" max="8" width="10.7109375" hidden="1" customWidth="1"/>
    <col min="9" max="12" width="9.140625" customWidth="1"/>
  </cols>
  <sheetData>
    <row r="1" spans="1:8" ht="15.75" thickBot="1" x14ac:dyDescent="0.3"/>
    <row r="2" spans="1:8" ht="24" customHeight="1" thickBot="1" x14ac:dyDescent="0.3">
      <c r="A2" s="14" t="s">
        <v>73</v>
      </c>
      <c r="B2" s="18" t="str">
        <f>IF(F2="SI",'[1]Indice Schede'!B60,"non utilizzata")</f>
        <v>non utilizzata</v>
      </c>
      <c r="D2" s="102" t="s">
        <v>74</v>
      </c>
      <c r="E2" s="103"/>
      <c r="F2" s="66" t="s">
        <v>31</v>
      </c>
      <c r="H2" t="s">
        <v>30</v>
      </c>
    </row>
    <row r="3" spans="1:8" ht="45" customHeight="1" thickBot="1" x14ac:dyDescent="0.3">
      <c r="A3" s="109" t="s">
        <v>322</v>
      </c>
      <c r="B3" s="110"/>
      <c r="H3" t="s">
        <v>31</v>
      </c>
    </row>
    <row r="4" spans="1:8" ht="31.5" customHeight="1" thickBot="1" x14ac:dyDescent="0.3">
      <c r="A4" s="107" t="s">
        <v>33</v>
      </c>
      <c r="B4" s="108"/>
      <c r="D4" s="104" t="s">
        <v>75</v>
      </c>
      <c r="E4" s="105"/>
      <c r="F4" s="106"/>
    </row>
    <row r="5" spans="1:8" ht="15.75" thickBot="1" x14ac:dyDescent="0.3">
      <c r="A5" s="16" t="s">
        <v>34</v>
      </c>
      <c r="B5" s="17" t="s">
        <v>35</v>
      </c>
      <c r="G5" s="9" t="s">
        <v>71</v>
      </c>
      <c r="H5" t="s">
        <v>70</v>
      </c>
    </row>
    <row r="6" spans="1:8" ht="30" customHeight="1" thickBot="1" x14ac:dyDescent="0.3">
      <c r="A6" s="100" t="s">
        <v>36</v>
      </c>
      <c r="B6" s="101"/>
      <c r="G6" s="10" t="s">
        <v>38</v>
      </c>
      <c r="H6">
        <v>1</v>
      </c>
    </row>
    <row r="7" spans="1:8" ht="30" customHeight="1" thickBot="1" x14ac:dyDescent="0.3">
      <c r="A7" s="24" t="s">
        <v>37</v>
      </c>
      <c r="B7" s="64" t="s">
        <v>71</v>
      </c>
      <c r="G7" s="8" t="s">
        <v>39</v>
      </c>
      <c r="H7">
        <v>2</v>
      </c>
    </row>
    <row r="8" spans="1:8" ht="30" customHeight="1" thickBot="1" x14ac:dyDescent="0.3">
      <c r="A8" s="23" t="s">
        <v>43</v>
      </c>
      <c r="B8" s="22" t="str">
        <f>VLOOKUP(B7,G5:H10,2,FALSE)</f>
        <v>-</v>
      </c>
      <c r="G8" s="7" t="s">
        <v>40</v>
      </c>
      <c r="H8">
        <v>3</v>
      </c>
    </row>
    <row r="9" spans="1:8" ht="30" customHeight="1" thickBot="1" x14ac:dyDescent="0.3">
      <c r="A9" s="100" t="s">
        <v>44</v>
      </c>
      <c r="B9" s="101"/>
      <c r="G9" s="7" t="s">
        <v>41</v>
      </c>
      <c r="H9">
        <v>4</v>
      </c>
    </row>
    <row r="10" spans="1:8" ht="30" customHeight="1" thickBot="1" x14ac:dyDescent="0.3">
      <c r="A10" s="25" t="s">
        <v>45</v>
      </c>
      <c r="B10" s="65" t="s">
        <v>71</v>
      </c>
      <c r="G10" s="7" t="s">
        <v>42</v>
      </c>
      <c r="H10">
        <v>5</v>
      </c>
    </row>
    <row r="11" spans="1:8" ht="30" customHeight="1" thickBot="1" x14ac:dyDescent="0.3">
      <c r="A11" s="26" t="s">
        <v>43</v>
      </c>
      <c r="B11" s="22" t="str">
        <f>VLOOKUP(B10,G13:H15,2,FALSE)</f>
        <v>-</v>
      </c>
    </row>
    <row r="12" spans="1:8" ht="30" customHeight="1" x14ac:dyDescent="0.25">
      <c r="A12" s="100" t="s">
        <v>48</v>
      </c>
      <c r="B12" s="101"/>
      <c r="G12" s="12"/>
    </row>
    <row r="13" spans="1:8" ht="30" customHeight="1" thickBot="1" x14ac:dyDescent="0.3">
      <c r="A13" s="27" t="s">
        <v>49</v>
      </c>
      <c r="B13" s="65" t="s">
        <v>71</v>
      </c>
      <c r="G13" s="7" t="s">
        <v>71</v>
      </c>
      <c r="H13" t="s">
        <v>70</v>
      </c>
    </row>
    <row r="14" spans="1:8" ht="30" customHeight="1" thickBot="1" x14ac:dyDescent="0.3">
      <c r="A14" s="26" t="s">
        <v>43</v>
      </c>
      <c r="B14" s="22" t="str">
        <f>VLOOKUP(B13,G17:H20,2,FALSE)</f>
        <v>-</v>
      </c>
      <c r="G14" s="7" t="s">
        <v>46</v>
      </c>
      <c r="H14">
        <v>2</v>
      </c>
    </row>
    <row r="15" spans="1:8" ht="30" customHeight="1" thickBot="1" x14ac:dyDescent="0.3">
      <c r="A15" s="100" t="s">
        <v>53</v>
      </c>
      <c r="B15" s="101"/>
      <c r="G15" s="7" t="s">
        <v>47</v>
      </c>
      <c r="H15">
        <v>5</v>
      </c>
    </row>
    <row r="16" spans="1:8" ht="39" customHeight="1" x14ac:dyDescent="0.25">
      <c r="A16" s="28" t="s">
        <v>54</v>
      </c>
      <c r="B16" s="64" t="s">
        <v>71</v>
      </c>
    </row>
    <row r="17" spans="1:8" ht="30" customHeight="1" thickBot="1" x14ac:dyDescent="0.3">
      <c r="A17" s="15" t="s">
        <v>43</v>
      </c>
      <c r="B17" s="30" t="str">
        <f>VLOOKUP(B16,G22:H25,2,FALSE)</f>
        <v>-</v>
      </c>
      <c r="G17" s="7" t="s">
        <v>71</v>
      </c>
      <c r="H17" t="s">
        <v>70</v>
      </c>
    </row>
    <row r="18" spans="1:8" ht="30" customHeight="1" thickBot="1" x14ac:dyDescent="0.3">
      <c r="A18" s="100" t="s">
        <v>58</v>
      </c>
      <c r="B18" s="101"/>
      <c r="G18" s="11" t="s">
        <v>50</v>
      </c>
      <c r="H18">
        <v>1</v>
      </c>
    </row>
    <row r="19" spans="1:8" ht="30" customHeight="1" thickBot="1" x14ac:dyDescent="0.3">
      <c r="A19" s="29" t="s">
        <v>72</v>
      </c>
      <c r="B19" s="64" t="s">
        <v>71</v>
      </c>
      <c r="G19" s="11" t="s">
        <v>51</v>
      </c>
      <c r="H19">
        <v>3</v>
      </c>
    </row>
    <row r="20" spans="1:8" ht="30" customHeight="1" thickBot="1" x14ac:dyDescent="0.3">
      <c r="A20" s="15" t="s">
        <v>43</v>
      </c>
      <c r="B20" s="30" t="str">
        <f>VLOOKUP(B19,G27:H29,2,FALSE)</f>
        <v>-</v>
      </c>
      <c r="G20" s="11" t="s">
        <v>52</v>
      </c>
      <c r="H20">
        <v>5</v>
      </c>
    </row>
    <row r="21" spans="1:8" ht="30" customHeight="1" x14ac:dyDescent="0.25">
      <c r="A21" s="100" t="s">
        <v>61</v>
      </c>
      <c r="B21" s="101"/>
    </row>
    <row r="22" spans="1:8" ht="30" customHeight="1" thickBot="1" x14ac:dyDescent="0.3">
      <c r="A22" s="29" t="s">
        <v>62</v>
      </c>
      <c r="B22" s="64" t="s">
        <v>71</v>
      </c>
      <c r="G22" s="7" t="s">
        <v>71</v>
      </c>
      <c r="H22" t="s">
        <v>70</v>
      </c>
    </row>
    <row r="23" spans="1:8" ht="30" customHeight="1" thickBot="1" x14ac:dyDescent="0.3">
      <c r="A23" s="15" t="s">
        <v>43</v>
      </c>
      <c r="B23" s="30" t="str">
        <f>VLOOKUP(B22,G31:H36,2,FALSE)</f>
        <v>-</v>
      </c>
      <c r="G23" s="11" t="s">
        <v>55</v>
      </c>
      <c r="H23">
        <v>1</v>
      </c>
    </row>
    <row r="24" spans="1:8" ht="30" customHeight="1" thickBot="1" x14ac:dyDescent="0.3">
      <c r="A24" s="19" t="s">
        <v>68</v>
      </c>
      <c r="B24" s="31" t="str">
        <f>IFERROR((B8+B11+B14+B17+B20+B23)/6,"-")</f>
        <v>-</v>
      </c>
      <c r="G24" s="13" t="s">
        <v>56</v>
      </c>
      <c r="H24">
        <v>3</v>
      </c>
    </row>
    <row r="25" spans="1:8" ht="30" customHeight="1" thickBot="1" x14ac:dyDescent="0.3">
      <c r="A25" s="111" t="s">
        <v>69</v>
      </c>
      <c r="B25" s="112"/>
      <c r="G25" s="11" t="s">
        <v>57</v>
      </c>
      <c r="H25">
        <v>5</v>
      </c>
    </row>
    <row r="26" spans="1:8" ht="9.75" customHeight="1" thickBot="1" x14ac:dyDescent="0.3"/>
    <row r="27" spans="1:8" ht="30" customHeight="1" thickBot="1" x14ac:dyDescent="0.3">
      <c r="A27" s="107" t="s">
        <v>78</v>
      </c>
      <c r="B27" s="108"/>
      <c r="G27" s="7" t="s">
        <v>71</v>
      </c>
      <c r="H27" t="s">
        <v>70</v>
      </c>
    </row>
    <row r="28" spans="1:8" ht="30" customHeight="1" thickBot="1" x14ac:dyDescent="0.3">
      <c r="A28" s="100" t="s">
        <v>79</v>
      </c>
      <c r="B28" s="101"/>
      <c r="G28" s="11" t="s">
        <v>59</v>
      </c>
      <c r="H28">
        <v>1</v>
      </c>
    </row>
    <row r="29" spans="1:8" ht="66.75" customHeight="1" thickBot="1" x14ac:dyDescent="0.3">
      <c r="A29" s="29" t="s">
        <v>80</v>
      </c>
      <c r="B29" s="64" t="s">
        <v>71</v>
      </c>
      <c r="G29" s="11" t="s">
        <v>60</v>
      </c>
      <c r="H29">
        <v>5</v>
      </c>
    </row>
    <row r="30" spans="1:8" ht="30" customHeight="1" thickBot="1" x14ac:dyDescent="0.3">
      <c r="A30" s="15" t="s">
        <v>43</v>
      </c>
      <c r="B30" s="30" t="str">
        <f>VLOOKUP(B29,G38:H43,2,FALSE)</f>
        <v>-</v>
      </c>
    </row>
    <row r="31" spans="1:8" ht="30" customHeight="1" thickBot="1" x14ac:dyDescent="0.3">
      <c r="A31" s="100" t="s">
        <v>81</v>
      </c>
      <c r="B31" s="101"/>
      <c r="G31" s="7" t="s">
        <v>71</v>
      </c>
      <c r="H31" t="s">
        <v>70</v>
      </c>
    </row>
    <row r="32" spans="1:8" ht="42" customHeight="1" thickBot="1" x14ac:dyDescent="0.3">
      <c r="A32" s="29" t="s">
        <v>82</v>
      </c>
      <c r="B32" s="64" t="s">
        <v>71</v>
      </c>
      <c r="G32" s="11" t="s">
        <v>63</v>
      </c>
      <c r="H32">
        <v>1</v>
      </c>
    </row>
    <row r="33" spans="1:8" ht="43.5" customHeight="1" thickBot="1" x14ac:dyDescent="0.3">
      <c r="A33" s="15" t="s">
        <v>43</v>
      </c>
      <c r="B33" s="30" t="str">
        <f>VLOOKUP(B32,G27:H29,2,FALSE)</f>
        <v>-</v>
      </c>
      <c r="G33" s="11" t="s">
        <v>64</v>
      </c>
      <c r="H33">
        <v>2</v>
      </c>
    </row>
    <row r="34" spans="1:8" ht="30" customHeight="1" thickBot="1" x14ac:dyDescent="0.3">
      <c r="A34" s="100" t="s">
        <v>83</v>
      </c>
      <c r="B34" s="101"/>
      <c r="G34" s="11" t="s">
        <v>65</v>
      </c>
      <c r="H34">
        <v>3</v>
      </c>
    </row>
    <row r="35" spans="1:8" ht="30" customHeight="1" thickBot="1" x14ac:dyDescent="0.3">
      <c r="A35" s="29" t="s">
        <v>84</v>
      </c>
      <c r="B35" s="64" t="s">
        <v>71</v>
      </c>
      <c r="G35" s="11" t="s">
        <v>66</v>
      </c>
      <c r="H35">
        <v>4</v>
      </c>
    </row>
    <row r="36" spans="1:8" ht="30" customHeight="1" thickBot="1" x14ac:dyDescent="0.3">
      <c r="A36" s="15" t="s">
        <v>43</v>
      </c>
      <c r="B36" s="30" t="str">
        <f>VLOOKUP(B35,G48:H54,2,FALSE)</f>
        <v>-</v>
      </c>
      <c r="G36" s="11" t="s">
        <v>67</v>
      </c>
      <c r="H36">
        <v>5</v>
      </c>
    </row>
    <row r="37" spans="1:8" ht="30" customHeight="1" x14ac:dyDescent="0.25">
      <c r="A37" s="100" t="s">
        <v>91</v>
      </c>
      <c r="B37" s="101"/>
    </row>
    <row r="38" spans="1:8" ht="30" customHeight="1" thickBot="1" x14ac:dyDescent="0.3">
      <c r="A38" s="29" t="s">
        <v>92</v>
      </c>
      <c r="B38" s="64" t="s">
        <v>71</v>
      </c>
      <c r="G38" s="7" t="s">
        <v>71</v>
      </c>
      <c r="H38" t="s">
        <v>70</v>
      </c>
    </row>
    <row r="39" spans="1:8" ht="30" customHeight="1" thickBot="1" x14ac:dyDescent="0.3">
      <c r="A39" s="15" t="s">
        <v>43</v>
      </c>
      <c r="B39" s="30" t="str">
        <f>VLOOKUP(B38,G56:H61,2,FALSE)</f>
        <v>-</v>
      </c>
      <c r="G39" s="7" t="s">
        <v>96</v>
      </c>
      <c r="H39">
        <v>1</v>
      </c>
    </row>
    <row r="40" spans="1:8" ht="30" customHeight="1" thickBot="1" x14ac:dyDescent="0.3">
      <c r="A40" s="32" t="s">
        <v>93</v>
      </c>
      <c r="B40" s="31" t="str">
        <f>IFERROR((B30+B33+B36+B39)/4,"-")</f>
        <v>-</v>
      </c>
      <c r="G40" s="7" t="s">
        <v>97</v>
      </c>
      <c r="H40">
        <v>2</v>
      </c>
    </row>
    <row r="41" spans="1:8" ht="30" customHeight="1" thickBot="1" x14ac:dyDescent="0.3">
      <c r="A41" s="111" t="s">
        <v>94</v>
      </c>
      <c r="B41" s="112"/>
      <c r="G41" s="7" t="s">
        <v>98</v>
      </c>
      <c r="H41">
        <v>3</v>
      </c>
    </row>
    <row r="42" spans="1:8" ht="30" customHeight="1" thickBot="1" x14ac:dyDescent="0.3">
      <c r="A42" s="20"/>
      <c r="B42" s="20"/>
      <c r="G42" s="7" t="s">
        <v>99</v>
      </c>
      <c r="H42">
        <v>4</v>
      </c>
    </row>
    <row r="43" spans="1:8" ht="30" customHeight="1" thickBot="1" x14ac:dyDescent="0.3">
      <c r="A43" s="107" t="s">
        <v>95</v>
      </c>
      <c r="B43" s="115"/>
      <c r="G43" s="7" t="s">
        <v>100</v>
      </c>
      <c r="H43">
        <v>5</v>
      </c>
    </row>
    <row r="44" spans="1:8" ht="30" customHeight="1" thickBot="1" x14ac:dyDescent="0.3">
      <c r="A44" s="33" t="s">
        <v>108</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7" t="s">
        <v>112</v>
      </c>
      <c r="B46" s="115"/>
    </row>
    <row r="47" spans="1:8" ht="30" customHeight="1" thickBot="1" x14ac:dyDescent="0.3">
      <c r="A47" s="113"/>
      <c r="B47" s="114"/>
    </row>
    <row r="48" spans="1:8" ht="12.75" customHeight="1" thickBot="1" x14ac:dyDescent="0.3">
      <c r="G48" s="7" t="s">
        <v>71</v>
      </c>
      <c r="H48" t="s">
        <v>70</v>
      </c>
    </row>
    <row r="49" spans="7:8" ht="7.5" customHeight="1" thickBot="1" x14ac:dyDescent="0.3">
      <c r="G49" s="7" t="s">
        <v>85</v>
      </c>
      <c r="H49">
        <v>0</v>
      </c>
    </row>
    <row r="50" spans="7:8" ht="30" customHeight="1" thickBot="1" x14ac:dyDescent="0.3">
      <c r="G50" s="7" t="s">
        <v>86</v>
      </c>
      <c r="H50">
        <v>1</v>
      </c>
    </row>
    <row r="51" spans="7:8" ht="30" customHeight="1" thickBot="1" x14ac:dyDescent="0.3">
      <c r="G51" s="7" t="s">
        <v>87</v>
      </c>
      <c r="H51">
        <v>2</v>
      </c>
    </row>
    <row r="52" spans="7:8" ht="30" customHeight="1" thickBot="1" x14ac:dyDescent="0.3">
      <c r="G52" s="7" t="s">
        <v>88</v>
      </c>
      <c r="H52">
        <v>3</v>
      </c>
    </row>
    <row r="53" spans="7:8" ht="30" customHeight="1" thickBot="1" x14ac:dyDescent="0.3">
      <c r="G53" s="7" t="s">
        <v>89</v>
      </c>
      <c r="H53">
        <v>4</v>
      </c>
    </row>
    <row r="54" spans="7:8" ht="30" customHeight="1" thickBot="1" x14ac:dyDescent="0.3">
      <c r="G54" s="7" t="s">
        <v>90</v>
      </c>
      <c r="H54">
        <v>5</v>
      </c>
    </row>
    <row r="55" spans="7:8" ht="30" customHeight="1" x14ac:dyDescent="0.25"/>
    <row r="56" spans="7:8" ht="30" customHeight="1" thickBot="1" x14ac:dyDescent="0.3">
      <c r="G56" s="7" t="s">
        <v>71</v>
      </c>
      <c r="H56" t="s">
        <v>70</v>
      </c>
    </row>
    <row r="57" spans="7:8" ht="30" customHeight="1" thickBot="1" x14ac:dyDescent="0.3">
      <c r="G57" s="7" t="s">
        <v>104</v>
      </c>
      <c r="H57">
        <v>1</v>
      </c>
    </row>
    <row r="58" spans="7:8" ht="30" customHeight="1" thickBot="1" x14ac:dyDescent="0.3">
      <c r="G58" s="7" t="s">
        <v>105</v>
      </c>
      <c r="H58">
        <v>2</v>
      </c>
    </row>
    <row r="59" spans="7:8" ht="30" customHeight="1" thickBot="1" x14ac:dyDescent="0.3">
      <c r="G59" s="7" t="s">
        <v>103</v>
      </c>
      <c r="H59">
        <v>3</v>
      </c>
    </row>
    <row r="60" spans="7:8" ht="30" customHeight="1" thickBot="1" x14ac:dyDescent="0.3">
      <c r="G60" s="7" t="s">
        <v>106</v>
      </c>
      <c r="H60">
        <v>4</v>
      </c>
    </row>
    <row r="61" spans="7:8" ht="30" customHeight="1" thickBot="1" x14ac:dyDescent="0.3">
      <c r="G61" s="7" t="s">
        <v>107</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97</vt:i4>
      </vt:variant>
      <vt:variant>
        <vt:lpstr>Intervalli denominati</vt:lpstr>
      </vt:variant>
      <vt:variant>
        <vt:i4>83</vt:i4>
      </vt:variant>
    </vt:vector>
  </HeadingPairs>
  <TitlesOfParts>
    <vt:vector size="180" baseType="lpstr">
      <vt:lpstr>Indice Schede</vt:lpstr>
      <vt:lpstr>Prospetto Finale</vt:lpstr>
      <vt:lpstr>Misure riduzione del rischio</vt:lpstr>
      <vt:lpstr>1</vt:lpstr>
      <vt:lpstr>2</vt:lpstr>
      <vt:lpstr>3</vt:lpstr>
      <vt:lpstr>4</vt:lpstr>
      <vt:lpstr>Foglio1</vt:lpstr>
      <vt:lpstr>Foglio2</vt:lpstr>
      <vt:lpstr>Foglio3</vt:lpstr>
      <vt:lpstr>Foglio4</vt:lpstr>
      <vt:lpstr>Foglio5</vt:lpstr>
      <vt:lpstr>Foglio6</vt:lpstr>
      <vt:lpstr>Foglio7</vt:lpstr>
      <vt:lpstr>Foglio8</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Foglio9</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'54'!Area_stampa</vt:lpstr>
      <vt:lpstr>'55'!Area_stampa</vt:lpstr>
      <vt:lpstr>'56'!Area_stampa</vt:lpstr>
      <vt:lpstr>'57'!Area_stampa</vt:lpstr>
      <vt:lpstr>'58'!Area_stampa</vt:lpstr>
      <vt:lpstr>'59'!Area_stampa</vt:lpstr>
      <vt:lpstr>'6'!Area_stampa</vt:lpstr>
      <vt:lpstr>'60'!Area_stampa</vt:lpstr>
      <vt:lpstr>'61'!Area_stampa</vt:lpstr>
      <vt:lpstr>'62'!Area_stampa</vt:lpstr>
      <vt:lpstr>'63'!Area_stampa</vt:lpstr>
      <vt:lpstr>'64'!Area_stampa</vt:lpstr>
      <vt:lpstr>'65'!Area_stampa</vt:lpstr>
      <vt:lpstr>'66'!Area_stampa</vt:lpstr>
      <vt:lpstr>'67'!Area_stampa</vt:lpstr>
      <vt:lpstr>'68'!Area_stampa</vt:lpstr>
      <vt:lpstr>'69'!Area_stampa</vt:lpstr>
      <vt:lpstr>'7'!Area_stampa</vt:lpstr>
      <vt:lpstr>'70'!Area_stampa</vt:lpstr>
      <vt:lpstr>'71'!Area_stampa</vt:lpstr>
      <vt:lpstr>'72'!Area_stampa</vt:lpstr>
      <vt:lpstr>'73'!Area_stampa</vt:lpstr>
      <vt:lpstr>'74'!Area_stampa</vt:lpstr>
      <vt:lpstr>'75'!Area_stampa</vt:lpstr>
      <vt:lpstr>'76'!Area_stampa</vt:lpstr>
      <vt:lpstr>'77'!Area_stampa</vt:lpstr>
      <vt:lpstr>'78'!Area_stampa</vt:lpstr>
      <vt:lpstr>'79'!Area_stampa</vt:lpstr>
      <vt:lpstr>'8'!Area_stampa</vt:lpstr>
      <vt:lpstr>'80'!Area_stampa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Benedetto</dc:creator>
  <cp:lastModifiedBy>Windows 10</cp:lastModifiedBy>
  <cp:lastPrinted>2018-03-13T16:49:19Z</cp:lastPrinted>
  <dcterms:created xsi:type="dcterms:W3CDTF">2017-10-19T12:38:16Z</dcterms:created>
  <dcterms:modified xsi:type="dcterms:W3CDTF">2023-03-30T14:57:36Z</dcterms:modified>
</cp:coreProperties>
</file>